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mc:AlternateContent xmlns:mc="http://schemas.openxmlformats.org/markup-compatibility/2006">
    <mc:Choice Requires="x15">
      <x15ac:absPath xmlns:x15ac="http://schemas.microsoft.com/office/spreadsheetml/2010/11/ac" url="C:\Users\1306\Downloads\"/>
    </mc:Choice>
  </mc:AlternateContent>
  <workbookProtection lockStructure="1"/>
  <bookViews>
    <workbookView xWindow="0" yWindow="0" windowWidth="20490" windowHeight="7650" tabRatio="500" activeTab="1"/>
  </bookViews>
  <sheets>
    <sheet name="Start" sheetId="1" r:id="rId1"/>
    <sheet name="Assessment" sheetId="2" r:id="rId2"/>
    <sheet name="Score" sheetId="3" state="hidden" r:id="rId3"/>
    <sheet name="Detailed Report" sheetId="4" state="hidden" r:id="rId4"/>
    <sheet name="Consultation" sheetId="5" state="hidden" r:id="rId5"/>
    <sheet name="Methodology" sheetId="6" state="hidden" r:id="rId6"/>
    <sheet name="Lists" sheetId="7" state="hidden" r:id="rId7"/>
    <sheet name="Calc" sheetId="8" state="hidden" r:id="rId8"/>
  </sheets>
  <calcPr calcId="162913" iterateDelta="1E-4"/>
  <extLst>
    <ext xmlns:loext="http://schemas.libreoffice.org/" uri="{7626C862-2A13-11E5-B345-FEFF819CDC9F}">
      <loext:extCalcPr stringRefSyntax="ExcelA1"/>
    </ext>
  </extLst>
</workbook>
</file>

<file path=xl/calcChain.xml><?xml version="1.0" encoding="utf-8"?>
<calcChain xmlns="http://schemas.openxmlformats.org/spreadsheetml/2006/main">
  <c r="D28" i="8" l="1"/>
  <c r="D27" i="8"/>
  <c r="D26" i="8"/>
  <c r="D25" i="8"/>
  <c r="D24" i="8"/>
  <c r="B13" i="8"/>
  <c r="B12" i="8"/>
  <c r="B11" i="8"/>
  <c r="B10" i="8"/>
  <c r="B9" i="8"/>
  <c r="B8" i="8"/>
  <c r="E19" i="8" s="1"/>
  <c r="B7" i="8"/>
  <c r="B6" i="8"/>
  <c r="B5" i="8"/>
  <c r="B4" i="8"/>
  <c r="B3" i="8"/>
  <c r="E16" i="8" s="1"/>
  <c r="B2" i="8"/>
  <c r="E12" i="5"/>
  <c r="B4" i="5"/>
  <c r="B19" i="4"/>
  <c r="B17" i="4"/>
  <c r="B15" i="4"/>
  <c r="B13" i="4"/>
  <c r="B11" i="4"/>
  <c r="B4" i="4"/>
  <c r="C16" i="3"/>
  <c r="C15" i="3"/>
  <c r="C14" i="3"/>
  <c r="C13" i="3"/>
  <c r="C12" i="3"/>
  <c r="C47" i="2"/>
  <c r="C46" i="2"/>
  <c r="C45" i="2"/>
  <c r="C44" i="2"/>
  <c r="C43" i="2"/>
  <c r="B27" i="2"/>
  <c r="C22" i="2"/>
  <c r="C21" i="2"/>
  <c r="E15" i="8" l="1"/>
  <c r="E24" i="8" s="1"/>
  <c r="E17" i="8"/>
  <c r="F14" i="3" s="1"/>
  <c r="E18" i="8"/>
  <c r="E27" i="8" s="1"/>
  <c r="F13" i="3"/>
  <c r="G44" i="2"/>
  <c r="E25" i="8"/>
  <c r="C13" i="4"/>
  <c r="D13" i="3"/>
  <c r="E44" i="2"/>
  <c r="F16" i="3"/>
  <c r="G47" i="2"/>
  <c r="E28" i="8"/>
  <c r="C19" i="4"/>
  <c r="D16" i="3"/>
  <c r="E47" i="2"/>
  <c r="F12" i="3" l="1"/>
  <c r="E43" i="2"/>
  <c r="G43" i="2"/>
  <c r="D12" i="3"/>
  <c r="C11" i="4"/>
  <c r="E46" i="2"/>
  <c r="D15" i="3"/>
  <c r="E45" i="2"/>
  <c r="D14" i="3"/>
  <c r="E26" i="8"/>
  <c r="H29" i="8" s="1"/>
  <c r="G45" i="2"/>
  <c r="C15" i="4"/>
  <c r="E20" i="8"/>
  <c r="C6" i="3" s="1"/>
  <c r="F15" i="3"/>
  <c r="C17" i="4"/>
  <c r="G46" i="2"/>
  <c r="H31" i="8"/>
  <c r="F24" i="8"/>
  <c r="B12" i="4" s="1"/>
  <c r="F28" i="8"/>
  <c r="B20" i="4" s="1"/>
  <c r="F25" i="8"/>
  <c r="B14" i="4" s="1"/>
  <c r="H30" i="8"/>
  <c r="H32" i="8"/>
  <c r="F27" i="8"/>
  <c r="B18" i="4" s="1"/>
  <c r="E22" i="8" l="1"/>
  <c r="E7" i="4" s="1"/>
  <c r="H33" i="8"/>
  <c r="G39" i="8" s="1"/>
  <c r="F26" i="8"/>
  <c r="B16" i="4" s="1"/>
  <c r="C37" i="2"/>
  <c r="E21" i="8"/>
  <c r="B12" i="5" s="1"/>
  <c r="F8" i="3"/>
  <c r="E37" i="8"/>
  <c r="G35" i="8"/>
  <c r="G36" i="8"/>
  <c r="F35" i="8"/>
  <c r="G38" i="8"/>
  <c r="F37" i="8"/>
  <c r="E36" i="8"/>
  <c r="G37" i="8"/>
  <c r="F36" i="8"/>
  <c r="E35" i="8"/>
  <c r="G39" i="2" l="1"/>
  <c r="G37" i="2"/>
  <c r="F6" i="3"/>
  <c r="B7" i="4"/>
  <c r="B26" i="4"/>
  <c r="B25" i="4"/>
  <c r="C20" i="3"/>
  <c r="C51" i="2"/>
  <c r="C19" i="3"/>
  <c r="B23" i="4"/>
  <c r="C50" i="2"/>
  <c r="B24" i="4"/>
  <c r="F21" i="3"/>
  <c r="F52" i="2"/>
  <c r="F20" i="3"/>
  <c r="F51" i="2"/>
  <c r="F38" i="8"/>
  <c r="F53" i="2" s="1"/>
  <c r="E38" i="8"/>
  <c r="C53" i="2" s="1"/>
  <c r="C21" i="3"/>
  <c r="B27" i="4"/>
  <c r="C52" i="2"/>
  <c r="B28" i="4"/>
  <c r="F19" i="3"/>
  <c r="F50" i="2"/>
  <c r="F39" i="8"/>
  <c r="F54" i="2" s="1"/>
  <c r="E39" i="8"/>
  <c r="C54" i="2" s="1"/>
</calcChain>
</file>

<file path=xl/sharedStrings.xml><?xml version="1.0" encoding="utf-8"?>
<sst xmlns="http://schemas.openxmlformats.org/spreadsheetml/2006/main" count="299" uniqueCount="233">
  <si>
    <t>Business Process Health Check</t>
  </si>
  <si>
    <t>A 2–3 minute diagnostic for growing businesses</t>
  </si>
  <si>
    <t>How healthy are your business processes?</t>
  </si>
  <si>
    <t>This short, confidential assessment provides a clear view of how your business operates across key areas such as process documentation, people dependency, systems usage, performance visibility, and process governance. In just a few minutes, you’ll receive an instant Process Health Score, identify your process maturity stage, and discover the key areas that need attention and improvement.</t>
  </si>
  <si>
    <t>It takes 2–3 minutes. Please answer honestly: the more accurate your answers, the more useful your diagnosis.</t>
  </si>
  <si>
    <t>CLICK HERE TO START  ▶▶  How Healthy Are Your Business Processes?</t>
  </si>
  <si>
    <t>What you'll get at the end:</t>
  </si>
  <si>
    <t>✓  An overall Process Health Score out of 100</t>
  </si>
  <si>
    <t>✓  Your business maturity stage (At Risk / Evolving / Process-Driven)</t>
  </si>
  <si>
    <t>✓  A breakdown across 5 key operational dimensions</t>
  </si>
  <si>
    <t>✓  Your top 2–3 priority improvement areas</t>
  </si>
  <si>
    <t>Answer every question, then view your score.</t>
  </si>
  <si>
    <t>SECTION 1: BASIC BUSINESS INFORMATION</t>
  </si>
  <si>
    <t>—</t>
  </si>
  <si>
    <t>Company Name (optional)</t>
  </si>
  <si>
    <t>Q1</t>
  </si>
  <si>
    <t>What industry is your business in?</t>
  </si>
  <si>
    <t>Healthcare</t>
  </si>
  <si>
    <t>Q2</t>
  </si>
  <si>
    <t>What is your approximate annual turnover?</t>
  </si>
  <si>
    <t>₹50–100 Cr</t>
  </si>
  <si>
    <t>Q3</t>
  </si>
  <si>
    <t>How many employees does your organization have?</t>
  </si>
  <si>
    <t>51–100</t>
  </si>
  <si>
    <t>SECTION 2: CORE PROCESS QUESTIONS (8 questions)</t>
  </si>
  <si>
    <t>Q4</t>
  </si>
  <si>
    <t>How well are your critical business processes documented?</t>
  </si>
  <si>
    <t>A. Most processes depend on individual employees</t>
  </si>
  <si>
    <t>Q5</t>
  </si>
  <si>
    <t>If a key employee leaves tomorrow, how easily can someone else take over their responsibilities?</t>
  </si>
  <si>
    <t>A. Difficult: knowledge is mostly with the individual</t>
  </si>
  <si>
    <t>Q6</t>
  </si>
  <si>
    <t>Do different teams / branches / locations follow the same process for the same activity?</t>
  </si>
  <si>
    <t>A. No, each team/person has their own way</t>
  </si>
  <si>
    <t>Q7</t>
  </si>
  <si>
    <t>How quickly can management identify where an operational problem is occurring?</t>
  </si>
  <si>
    <t>A. Usually after the problem has affected the business</t>
  </si>
  <si>
    <t>Q8</t>
  </si>
  <si>
    <t>Do your critical processes have defined KPIs?</t>
  </si>
  <si>
    <t>A. No formal KPIs</t>
  </si>
  <si>
    <t>Q9</t>
  </si>
  <si>
    <t>How effectively are your ERP / CRM / business systems being used?</t>
  </si>
  <si>
    <t>A. Most work still happens manually / outside the system</t>
  </si>
  <si>
    <t>Q10</t>
  </si>
  <si>
    <t>When the same operational problem keeps happening, what usually happens?</t>
  </si>
  <si>
    <t>A. We solve the immediate issue and move on</t>
  </si>
  <si>
    <t>Q11</t>
  </si>
  <si>
    <t>Are process owners clearly defined?</t>
  </si>
  <si>
    <t>A. No clear ownership</t>
  </si>
  <si>
    <t>Q12</t>
  </si>
  <si>
    <t>A. Weak / High Risk</t>
  </si>
  <si>
    <t>Q13</t>
  </si>
  <si>
    <t>Q14</t>
  </si>
  <si>
    <t>Which systems do you currently use? (select the primary one)</t>
  </si>
  <si>
    <t>Tally</t>
  </si>
  <si>
    <t>Q15</t>
  </si>
  <si>
    <t>How much of your day-to-day operation still happens outside your systems?</t>
  </si>
  <si>
    <t>Less than 10%</t>
  </si>
  <si>
    <t>VIEW MY PROCESS HEALTH SCORE  ▶▶</t>
  </si>
  <si>
    <t>Process Health Score</t>
  </si>
  <si>
    <t>Your instant results, based on the answers above</t>
  </si>
  <si>
    <t>OVERALL PROCESS HEALTH SCORE</t>
  </si>
  <si>
    <t>MATURITY STAGE</t>
  </si>
  <si>
    <t>SCORE BY DIMENSION</t>
  </si>
  <si>
    <t>TOP PRIORITY AREAS TO IMPROVE</t>
  </si>
  <si>
    <t>Here's how your business is doing right now</t>
  </si>
  <si>
    <t>Score by dimension</t>
  </si>
  <si>
    <t>Top priority areas to improve</t>
  </si>
  <si>
    <t>YOUR DETAILED PROCESS HEALTH REPORT</t>
  </si>
  <si>
    <t>OVERALL RESULT</t>
  </si>
  <si>
    <t>DIMENSION-BY-DIMENSION BREAKDOWN</t>
  </si>
  <si>
    <t>TOP PRIORITY AREAS &amp; RECOMMENDED NEXT STEPS</t>
  </si>
  <si>
    <t>Ready to close these gaps? Book a free 30-minute consultation with our process improvement team.</t>
  </si>
  <si>
    <t>BOOK MY FREE CONSULTATION  ▶▶</t>
  </si>
  <si>
    <t>◀  Back to My Score</t>
  </si>
  <si>
    <t>BOOK YOUR FREE CONSULTATION</t>
  </si>
  <si>
    <t>30 minutes with a process improvement specialist</t>
  </si>
  <si>
    <t>In your free 30-minute consultation, we'll walk through your results in detail, answer your questions, and outline a practical, prioritized action plan tailored to your business, with no obligation.</t>
  </si>
  <si>
    <t>YOUR RESULT SUMMARY</t>
  </si>
  <si>
    <t>SCHEDULE YOUR SLOT</t>
  </si>
  <si>
    <t>Preferred Date &amp; Time (please suggest 2–3 options)</t>
  </si>
  <si>
    <t>Once submitted, our team will confirm your slot by email within one business day. You can also reach us directly at consulting@yourcompany.com.</t>
  </si>
  <si>
    <t>✓  REQUEST CONSULTATION</t>
  </si>
  <si>
    <t>◀  Back to Detailed Report</t>
  </si>
  <si>
    <t>SCORING METHODOLOGY &amp; ASSUMPTIONS</t>
  </si>
  <si>
    <t>For internal reference only, not shown to the visitor</t>
  </si>
  <si>
    <t>1. QUESTION SCORING</t>
  </si>
  <si>
    <t>Q4–Q13 (A/B/C style questions): A = 0, B = 5, C = 10, per the source brief.</t>
  </si>
  <si>
    <t>Q14 (primary system used) is not an A/B/C question in the brief, so a sophistication tier was assumed: SAP / Oracle / Microsoft Dynamics / Salesforce / Odoo / Other ERP = 10; Zoho / Tally / Custom Software = 5; Excel-Google Sheets / Mostly Manual = 0.</t>
  </si>
  <si>
    <t>Q15 (% of operations outside systems): 5 options mapped on a graduated 0–10 scale: &lt;10% = 10, 10–25% = 7, 25–50% = 4, &gt;50% = 0, Not sure = 5 (treated as a risk-neutral, ‘needs attention’ midpoint since the visitor cannot quantify it).</t>
  </si>
  <si>
    <t>2. DIMENSION MAPPING (corrected against source brief)</t>
  </si>
  <si>
    <t>The brief's dimension table listed ‘System Utilization: Q7, Q14, Q15’, but Q7 is the management-visibility question already used under Performance &amp; Visibility, and the ERP/CRM usage question is Q9. This is treated as a renumbering slip from the original 15-question version, and Q9 (not Q7) is used for System Utilization below.</t>
  </si>
  <si>
    <t>Process Standardization</t>
  </si>
  <si>
    <t>Q4, Q6, Q12 (industry question)</t>
  </si>
  <si>
    <t>People Dependency</t>
  </si>
  <si>
    <t>System Utilization</t>
  </si>
  <si>
    <t>Q9, Q14, Q15</t>
  </si>
  <si>
    <t>Performance &amp; Visibility</t>
  </si>
  <si>
    <t>Q7, Q8, Q13 (industry question)</t>
  </si>
  <si>
    <t>Process Governance</t>
  </si>
  <si>
    <t>Q10, Q11</t>
  </si>
  <si>
    <t>3. OVERALL SCORE WEIGHTING</t>
  </si>
  <si>
    <t>The brief specifies a ‘weighted average’ of the 5 dimensions without giving weights. This tool uses an equal weighting (20% each) as the default, clearly documented here so it can be adjusted centrally (edit the AVERAGE formula in the hidden Calc sheet, row for OVERALL SCORE) if your business prioritizes certain dimensions differently.</t>
  </si>
  <si>
    <t>4. CATEGORY THRESHOLDS</t>
  </si>
  <si>
    <t>AT RISK  (0–50)</t>
  </si>
  <si>
    <t>Critical process gaps and high dependency may be affecting scalability and operational control.</t>
  </si>
  <si>
    <t>EVOLVING  (50–75)</t>
  </si>
  <si>
    <t>Processes exist, but standardization, accountability, systems and management visibility need strengthening.</t>
  </si>
  <si>
    <t>PROCESS-DRIVEN  (75–100)</t>
  </si>
  <si>
    <t>Strong process discipline with defined ownership, systems and performance visibility.</t>
  </si>
  <si>
    <t>Individual dimensions use the same 0–49 / 50–74 / 75–100 cut-offs, labeled High Risk / Needs Attention / Strong.</t>
  </si>
  <si>
    <t>5. SHEET MAP</t>
  </si>
  <si>
    <t>Start</t>
  </si>
  <si>
    <t>Landing screen with the start button.</t>
  </si>
  <si>
    <t>Assessment</t>
  </si>
  <si>
    <t>All 15 visitor-facing questions with dropdown answers.</t>
  </si>
  <si>
    <t>Score</t>
  </si>
  <si>
    <t>Instant score, maturity stage, dimension breakdown, top gaps.</t>
  </si>
  <si>
    <t>Get Report</t>
  </si>
  <si>
    <t>Lead capture: Name, Business Email, Designation.</t>
  </si>
  <si>
    <t>Detailed Report</t>
  </si>
  <si>
    <t>Full dimension analysis and recommendations.</t>
  </si>
  <si>
    <t>Consultation</t>
  </si>
  <si>
    <t>30-minute consultation request.</t>
  </si>
  <si>
    <t>Lists (hidden)</t>
  </si>
  <si>
    <t>All dropdown source lists and lookup tables.</t>
  </si>
  <si>
    <t>Calc (hidden)</t>
  </si>
  <si>
    <t>All scoring formulas and ranking logic.</t>
  </si>
  <si>
    <t>Industries</t>
  </si>
  <si>
    <t>Turnover</t>
  </si>
  <si>
    <t>Employees</t>
  </si>
  <si>
    <t>Systems</t>
  </si>
  <si>
    <t>Manual %</t>
  </si>
  <si>
    <t>Industry Q Scale</t>
  </si>
  <si>
    <t>Industry</t>
  </si>
  <si>
    <t>Q12 Text</t>
  </si>
  <si>
    <t>Q13 Text</t>
  </si>
  <si>
    <t>System</t>
  </si>
  <si>
    <t>Min</t>
  </si>
  <si>
    <t>Max</t>
  </si>
  <si>
    <t>Label</t>
  </si>
  <si>
    <t>Description</t>
  </si>
  <si>
    <t>Manufacturing</t>
  </si>
  <si>
    <t>Below ₹10 Cr</t>
  </si>
  <si>
    <t>1–50</t>
  </si>
  <si>
    <t>SAP</t>
  </si>
  <si>
    <t>How standardized are your production and shop-floor processes across machines, lines or plants?</t>
  </si>
  <si>
    <t>How effectively are production, inventory, quality and maintenance data connected?</t>
  </si>
  <si>
    <t>AT RISK</t>
  </si>
  <si>
    <t>High Risk</t>
  </si>
  <si>
    <t>Retail</t>
  </si>
  <si>
    <t>₹10–50 Cr</t>
  </si>
  <si>
    <t>Oracle</t>
  </si>
  <si>
    <t>10–25%</t>
  </si>
  <si>
    <t>B. Some processes are documented, but not consistently followed</t>
  </si>
  <si>
    <t>B. Possible, but requires significant handholding</t>
  </si>
  <si>
    <t>B. Partially: some processes are standardized</t>
  </si>
  <si>
    <t>B. We can identify issues, but it requires manual analysis</t>
  </si>
  <si>
    <t>B. KPIs exist for some functions</t>
  </si>
  <si>
    <t>B. Systems are available but only partially utilized</t>
  </si>
  <si>
    <t>B. We discuss the root cause, but follow-up is inconsistent</t>
  </si>
  <si>
    <t>B. Ownership exists but accountability is unclear</t>
  </si>
  <si>
    <t>B. Developing / Needs Attention</t>
  </si>
  <si>
    <t>How standardized are your processes across stores / branches?</t>
  </si>
  <si>
    <t>How effectively do you track sales, inventory, replenishment and store performance?</t>
  </si>
  <si>
    <t>EVOLVING</t>
  </si>
  <si>
    <t>Needs Attention</t>
  </si>
  <si>
    <t>101–250</t>
  </si>
  <si>
    <t>Microsoft Dynamics</t>
  </si>
  <si>
    <t>25–50%</t>
  </si>
  <si>
    <t>C. Critical processes are documented and regularly updated</t>
  </si>
  <si>
    <t>C. Easy: processes and responsibilities are clearly documented</t>
  </si>
  <si>
    <t>C. Yes, processes are standardized and monitored</t>
  </si>
  <si>
    <t>C. We have regular/real-time visibility through defined metrics and systems</t>
  </si>
  <si>
    <t>C. Critical processes have defined KPIs and targets</t>
  </si>
  <si>
    <t>C. Most processes are integrated into the system</t>
  </si>
  <si>
    <t>C. Root cause is identified and corrective action is tracked</t>
  </si>
  <si>
    <t>C. Every critical process has a clear owner and accountability</t>
  </si>
  <si>
    <t>C. Strong / Process-Driven</t>
  </si>
  <si>
    <t>How standardized are your patient-facing and back-office processes across departments?</t>
  </si>
  <si>
    <t>How effectively do you track appointments, patient journey, billing and operational performance?</t>
  </si>
  <si>
    <t>PROCESS-DRIVEN</t>
  </si>
  <si>
    <t>Strong</t>
  </si>
  <si>
    <t>Construction / Real Estate</t>
  </si>
  <si>
    <t>₹100–250 Cr</t>
  </si>
  <si>
    <t>251–500</t>
  </si>
  <si>
    <t>Zoho</t>
  </si>
  <si>
    <t>More than 50%</t>
  </si>
  <si>
    <t>How consistently are project planning, site execution and monitoring processes followed?</t>
  </si>
  <si>
    <t>How effectively can management track project progress, cost, billing and site-level issues?</t>
  </si>
  <si>
    <t>Distribution / Wholesale</t>
  </si>
  <si>
    <t>₹250–500 Cr</t>
  </si>
  <si>
    <t>500–1,000</t>
  </si>
  <si>
    <t>Not sure</t>
  </si>
  <si>
    <t>How standardized are your order-to-delivery processes?</t>
  </si>
  <si>
    <t>How effectively do you track inventory, orders, collections and customer profitability?</t>
  </si>
  <si>
    <t>Food &amp; Beverage</t>
  </si>
  <si>
    <t>₹500 Cr+</t>
  </si>
  <si>
    <t>1,000+</t>
  </si>
  <si>
    <t>Salesforce</t>
  </si>
  <si>
    <t>How consistently are SOPs followed across outlets / kitchens?</t>
  </si>
  <si>
    <t>How effectively do you monitor procurement, inventory, wastage and outlet performance?</t>
  </si>
  <si>
    <t>Education</t>
  </si>
  <si>
    <t>NA</t>
  </si>
  <si>
    <t>Odoo</t>
  </si>
  <si>
    <t>How standardized are your academic and administrative processes across departments / campuses?</t>
  </si>
  <si>
    <t>How effectively do you track student performance, admissions and operational metrics?</t>
  </si>
  <si>
    <t>Professional Services</t>
  </si>
  <si>
    <t>Other ERP</t>
  </si>
  <si>
    <t>How standardized are your service delivery and project execution processes across teams?</t>
  </si>
  <si>
    <t>How effectively do you track project profitability, utilization and client deliverables?</t>
  </si>
  <si>
    <t>Logistics / Transportation</t>
  </si>
  <si>
    <t>Custom Software</t>
  </si>
  <si>
    <t>How standardized are your fleet, dispatch and delivery processes across routes / hubs?</t>
  </si>
  <si>
    <t>How effectively do you track shipment status, turnaround time and delivery performance?</t>
  </si>
  <si>
    <t>IT / Technology</t>
  </si>
  <si>
    <t>Excel / Google Sheets</t>
  </si>
  <si>
    <t>How standardized are your development, deployment and support processes across teams?</t>
  </si>
  <si>
    <t>How effectively do you track project delivery, uptime and client / product performance?</t>
  </si>
  <si>
    <t>Other</t>
  </si>
  <si>
    <t>Mostly Manual</t>
  </si>
  <si>
    <t>How consistently are your core operational processes followed across teams and locations?</t>
  </si>
  <si>
    <t>How effectively can management track performance, cost and issues across the business?</t>
  </si>
  <si>
    <t>Question</t>
  </si>
  <si>
    <t>Score (0/5/10)</t>
  </si>
  <si>
    <t>OVERALL SCORE</t>
  </si>
  <si>
    <t>Maturity Stage</t>
  </si>
  <si>
    <t>Maturity Description</t>
  </si>
  <si>
    <t>Gap 1</t>
  </si>
  <si>
    <t>Gap 2</t>
  </si>
  <si>
    <t>Gap 3</t>
  </si>
  <si>
    <t>Gap 4</t>
  </si>
  <si>
    <t>Gap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</si>
</sst>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6" x14ac:knownFonts="1">
    <font>
      <sz val="11"/>
      <color theme="1"/>
      <name val="Calibri"/>
      <family val="2"/>
      <charset val="1"/>
    </font>
    <font>
      <sz val="11"/>
      <color theme="1"/>
      <name val="Cambria"/>
      <family val="1"/>
      <charset val="1"/>
    </font>
    <font>
      <b/>
      <sz val="18"/>
      <color rgb="FFFFFFFF"/>
      <name val="Cambria"/>
      <family val="1"/>
      <charset val="1"/>
    </font>
    <font>
      <b/>
      <sz val="12"/>
      <name val="Cambria"/>
      <family val="1"/>
      <charset val="1"/>
    </font>
    <font>
      <b/>
      <sz val="14"/>
      <color rgb="FF1F3864"/>
      <name val="Cambria"/>
      <family val="1"/>
      <charset val="1"/>
    </font>
    <font>
      <sz val="11"/>
      <color rgb="FF404040"/>
      <name val="Cambria"/>
      <family val="1"/>
      <charset val="1"/>
    </font>
    <font>
      <sz val="10"/>
      <color rgb="FF7F7F7F"/>
      <name val="Cambria"/>
      <family val="1"/>
      <charset val="1"/>
    </font>
    <font>
      <b/>
      <sz val="13"/>
      <color rgb="FFFFFFFF"/>
      <name val="Cambria"/>
      <family val="1"/>
      <charset val="1"/>
    </font>
    <font>
      <b/>
      <sz val="11"/>
      <color rgb="FF1F3864"/>
      <name val="Cambria"/>
      <family val="1"/>
      <charset val="1"/>
    </font>
    <font>
      <sz val="10.5"/>
      <color rgb="FF404040"/>
      <name val="Cambria"/>
      <family val="1"/>
      <charset val="1"/>
    </font>
    <font>
      <b/>
      <sz val="12"/>
      <color rgb="FFFFFFFF"/>
      <name val="Cambria"/>
      <family val="1"/>
      <charset val="1"/>
    </font>
    <font>
      <sz val="11"/>
      <color rgb="FF000000"/>
      <name val="Cambria"/>
      <family val="1"/>
      <charset val="1"/>
    </font>
    <font>
      <sz val="10"/>
      <color rgb="FF000000"/>
      <name val="Cambria"/>
      <family val="1"/>
      <charset val="1"/>
    </font>
    <font>
      <i/>
      <sz val="10"/>
      <color rgb="FF7F7F7F"/>
      <name val="Cambria"/>
      <family val="1"/>
      <charset val="1"/>
    </font>
    <font>
      <sz val="10"/>
      <color rgb="FF404040"/>
      <name val="Cambria"/>
      <family val="1"/>
      <charset val="1"/>
    </font>
    <font>
      <b/>
      <sz val="12"/>
      <color rgb="FF1F3864"/>
      <name val="Cambria"/>
      <family val="1"/>
      <charset val="1"/>
    </font>
    <font>
      <b/>
      <sz val="32"/>
      <color rgb="FF1F3864"/>
      <name val="Cambria"/>
      <family val="1"/>
      <charset val="1"/>
    </font>
    <font>
      <sz val="9.5"/>
      <color rgb="FF404040"/>
      <name val="Cambria"/>
      <family val="1"/>
      <charset val="1"/>
    </font>
    <font>
      <b/>
      <sz val="11"/>
      <color rgb="FF000000"/>
      <name val="Cambria"/>
      <family val="1"/>
      <charset val="1"/>
    </font>
    <font>
      <b/>
      <sz val="12"/>
      <color rgb="FF000000"/>
      <name val="Cambria"/>
      <family val="1"/>
      <charset val="1"/>
    </font>
    <font>
      <sz val="11"/>
      <color rgb="FFBF8F00"/>
      <name val="Cambria"/>
      <family val="1"/>
      <charset val="1"/>
    </font>
    <font>
      <b/>
      <sz val="20"/>
      <color rgb="FFFFFFFF"/>
      <name val="Cambria"/>
      <family val="1"/>
      <charset val="1"/>
    </font>
    <font>
      <b/>
      <sz val="12"/>
      <color theme="1"/>
      <name val="Cambria"/>
      <family val="1"/>
      <charset val="1"/>
    </font>
    <font>
      <b/>
      <sz val="12"/>
      <color rgb="FF1F3864"/>
      <name val="Arial"/>
      <family val="2"/>
      <charset val="1"/>
    </font>
    <font>
      <b/>
      <sz val="36"/>
      <color rgb="FF1F3864"/>
      <name val="Arial"/>
      <family val="2"/>
      <charset val="1"/>
    </font>
    <font>
      <b/>
      <sz val="20"/>
      <color rgb="FFFFFFFF"/>
      <name val="Arial"/>
      <family val="2"/>
      <charset val="1"/>
    </font>
    <font>
      <i/>
      <sz val="9.5"/>
      <color rgb="FF404040"/>
      <name val="Arial"/>
      <family val="2"/>
      <charset val="1"/>
    </font>
    <font>
      <b/>
      <sz val="12"/>
      <color rgb="FFFFFFFF"/>
      <name val="Arial"/>
      <family val="2"/>
      <charset val="1"/>
    </font>
    <font>
      <b/>
      <sz val="11"/>
      <color rgb="FF000000"/>
      <name val="Arial"/>
      <family val="2"/>
      <charset val="1"/>
    </font>
    <font>
      <b/>
      <sz val="12"/>
      <color rgb="FF000000"/>
      <name val="Arial"/>
      <family val="2"/>
      <charset val="1"/>
    </font>
    <font>
      <sz val="11"/>
      <color rgb="FFBF8F00"/>
      <name val="Arial"/>
      <family val="2"/>
      <charset val="1"/>
    </font>
    <font>
      <b/>
      <sz val="11"/>
      <color rgb="FFC00000"/>
      <name val="Arial"/>
      <family val="2"/>
      <charset val="1"/>
    </font>
    <font>
      <i/>
      <sz val="11"/>
      <color rgb="FF404040"/>
      <name val="Arial"/>
      <family val="2"/>
      <charset val="1"/>
    </font>
    <font>
      <b/>
      <sz val="16"/>
      <color rgb="FF1F3864"/>
      <name val="Arial"/>
      <family val="2"/>
      <charset val="1"/>
    </font>
    <font>
      <i/>
      <sz val="10"/>
      <color rgb="FF000000"/>
      <name val="Arial"/>
      <family val="2"/>
      <charset val="1"/>
    </font>
    <font>
      <b/>
      <sz val="11"/>
      <color rgb="FF1F3864"/>
      <name val="Arial"/>
      <family val="2"/>
      <charset val="1"/>
    </font>
    <font>
      <i/>
      <sz val="10"/>
      <color rgb="FF404040"/>
      <name val="Arial"/>
      <family val="2"/>
      <charset val="1"/>
    </font>
    <font>
      <i/>
      <sz val="10.5"/>
      <color rgb="FF404040"/>
      <name val="Arial"/>
      <family val="2"/>
      <charset val="1"/>
    </font>
    <font>
      <b/>
      <sz val="13"/>
      <color rgb="FFFFFFFF"/>
      <name val="Arial"/>
      <family val="2"/>
      <charset val="1"/>
    </font>
    <font>
      <i/>
      <sz val="10"/>
      <color rgb="FF2E4E8C"/>
      <name val="Arial"/>
      <family val="2"/>
      <charset val="1"/>
    </font>
    <font>
      <i/>
      <sz val="12"/>
      <color rgb="FFFFFFFF"/>
      <name val="Arial"/>
      <family val="2"/>
      <charset val="1"/>
    </font>
    <font>
      <sz val="11"/>
      <color rgb="FF000000"/>
      <name val="Arial"/>
      <family val="2"/>
      <charset val="1"/>
    </font>
    <font>
      <i/>
      <sz val="9.5"/>
      <color rgb="FF7F7F7F"/>
      <name val="Arial"/>
      <family val="2"/>
      <charset val="1"/>
    </font>
    <font>
      <sz val="10"/>
      <color rgb="FF000000"/>
      <name val="Arial"/>
      <family val="2"/>
      <charset val="1"/>
    </font>
    <font>
      <i/>
      <sz val="10"/>
      <color rgb="FFC00000"/>
      <name val="Arial"/>
      <family val="2"/>
      <charset val="1"/>
    </font>
    <font>
      <b/>
      <sz val="10"/>
      <color rgb="FF000000"/>
      <name val="Arial"/>
      <family val="2"/>
      <charset val="1"/>
    </font>
  </fonts>
  <fills count="9">
    <fill>
      <patternFill patternType="none"/>
    </fill>
    <fill>
      <patternFill patternType="gray125"/>
    </fill>
    <fill>
      <patternFill patternType="solid">
        <fgColor rgb="FF1F3864"/>
        <bgColor rgb="FF404040"/>
      </patternFill>
    </fill>
    <fill>
      <patternFill patternType="solid">
        <fgColor rgb="FFFFFF00"/>
        <bgColor rgb="FFFFFF00"/>
      </patternFill>
    </fill>
    <fill>
      <patternFill patternType="solid">
        <fgColor rgb="FFBF8F00"/>
        <bgColor rgb="FF808000"/>
      </patternFill>
    </fill>
    <fill>
      <patternFill patternType="solid">
        <fgColor rgb="FFFFF2CC"/>
        <bgColor rgb="FFF2F2F2"/>
      </patternFill>
    </fill>
    <fill>
      <patternFill patternType="solid">
        <fgColor rgb="FFF2F2F2"/>
        <bgColor rgb="FFFFFFFF"/>
      </patternFill>
    </fill>
    <fill>
      <patternFill patternType="solid">
        <fgColor rgb="FFD9E2F3"/>
        <bgColor rgb="FFF2F2F2"/>
      </patternFill>
    </fill>
    <fill>
      <patternFill patternType="solid">
        <fgColor rgb="FF2E4E8C"/>
        <bgColor rgb="FF1F3864"/>
      </patternFill>
    </fill>
  </fills>
  <borders count="17">
    <border>
      <left/>
      <right/>
      <top/>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top/>
      <bottom/>
      <diagonal/>
    </border>
    <border>
      <left/>
      <right style="medium">
        <color auto="1"/>
      </right>
      <top/>
      <bottom/>
      <diagonal/>
    </border>
    <border>
      <left style="medium">
        <color rgb="FF1F3864"/>
      </left>
      <right/>
      <top style="medium">
        <color rgb="FF1F3864"/>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rgb="FFBFBFBF"/>
      </left>
      <right style="medium">
        <color auto="1"/>
      </right>
      <top style="thin">
        <color rgb="FFBFBFBF"/>
      </top>
      <bottom style="thin">
        <color rgb="FFBFBFBF"/>
      </bottom>
      <diagonal/>
    </border>
    <border>
      <left style="medium">
        <color auto="1"/>
      </left>
      <right style="medium">
        <color auto="1"/>
      </right>
      <top/>
      <bottom style="medium">
        <color auto="1"/>
      </bottom>
      <diagonal/>
    </border>
    <border>
      <left/>
      <right style="medium">
        <color auto="1"/>
      </right>
      <top style="medium">
        <color auto="1"/>
      </top>
      <bottom/>
      <diagonal/>
    </border>
    <border>
      <left style="thin">
        <color rgb="FFBFBFBF"/>
      </left>
      <right/>
      <top style="thin">
        <color rgb="FFBFBFBF"/>
      </top>
      <bottom style="thin">
        <color rgb="FFBFBFBF"/>
      </bottom>
      <diagonal/>
    </border>
    <border>
      <left style="medium">
        <color auto="1"/>
      </left>
      <right style="medium">
        <color auto="1"/>
      </right>
      <top style="medium">
        <color auto="1"/>
      </top>
      <bottom style="medium">
        <color auto="1"/>
      </bottom>
      <diagonal/>
    </border>
    <border>
      <left style="medium">
        <color auto="1"/>
      </left>
      <right/>
      <top style="medium">
        <color auto="1"/>
      </top>
      <bottom/>
      <diagonal/>
    </border>
    <border>
      <left/>
      <right/>
      <top style="medium">
        <color auto="1"/>
      </top>
      <bottom/>
      <diagonal/>
    </border>
    <border>
      <left style="thin">
        <color rgb="FFBFBFBF"/>
      </left>
      <right/>
      <top style="thin">
        <color rgb="FFBFBFBF"/>
      </top>
      <bottom/>
      <diagonal/>
    </border>
  </borders>
  <cellStyleXfs count="1">
    <xf numFmtId="0" fontId="0" fillId="0" borderId="0"/>
  </cellStyleXfs>
  <cellXfs count="80">
    <xf numFmtId="0" fontId="0" fillId="0" borderId="0" xfId="0"/>
    <xf numFmtId="0" fontId="11" fillId="0" borderId="0" xfId="0" applyFont="1" applyBorder="1" applyAlignment="1" applyProtection="1">
      <alignment horizontal="left" vertical="center" wrapText="1"/>
    </xf>
    <xf numFmtId="0" fontId="10" fillId="2" borderId="2" xfId="0" applyFont="1" applyFill="1" applyBorder="1" applyAlignment="1" applyProtection="1">
      <alignment horizontal="left" vertical="center" wrapText="1"/>
    </xf>
    <xf numFmtId="0" fontId="9" fillId="0" borderId="0" xfId="0" applyFont="1" applyBorder="1" applyAlignment="1" applyProtection="1">
      <alignment horizontal="left" vertical="center" wrapText="1"/>
    </xf>
    <xf numFmtId="0" fontId="8" fillId="0" borderId="0" xfId="0" applyFont="1" applyBorder="1" applyAlignment="1" applyProtection="1">
      <alignment horizontal="left" vertical="center" wrapText="1"/>
    </xf>
    <xf numFmtId="0" fontId="7" fillId="4" borderId="5" xfId="0" applyFont="1" applyFill="1" applyBorder="1" applyAlignment="1" applyProtection="1">
      <alignment horizontal="center" vertical="center" wrapText="1"/>
    </xf>
    <xf numFmtId="0" fontId="6" fillId="0" borderId="0" xfId="0" applyFont="1" applyBorder="1" applyAlignment="1" applyProtection="1">
      <alignment horizontal="center" vertical="center" wrapText="1"/>
    </xf>
    <xf numFmtId="0" fontId="5" fillId="0" borderId="0" xfId="0" applyFont="1" applyBorder="1" applyAlignment="1" applyProtection="1">
      <alignment horizontal="left" vertical="center" wrapText="1"/>
    </xf>
    <xf numFmtId="0" fontId="4" fillId="0" borderId="0" xfId="0" applyFont="1" applyBorder="1" applyAlignment="1" applyProtection="1">
      <alignment horizontal="center" vertical="center" wrapText="1"/>
    </xf>
    <xf numFmtId="0" fontId="3" fillId="3" borderId="2" xfId="0" applyFont="1" applyFill="1" applyBorder="1" applyAlignment="1" applyProtection="1">
      <alignment horizontal="center" vertical="center" wrapText="1"/>
    </xf>
    <xf numFmtId="0" fontId="2" fillId="2" borderId="1" xfId="0" applyFont="1" applyFill="1" applyBorder="1" applyAlignment="1" applyProtection="1">
      <alignment horizontal="center" vertical="center" wrapText="1"/>
    </xf>
    <xf numFmtId="0" fontId="1" fillId="0" borderId="0" xfId="0" applyFont="1" applyAlignment="1" applyProtection="1"/>
    <xf numFmtId="0" fontId="1" fillId="0" borderId="3" xfId="0" applyFont="1" applyBorder="1" applyAlignment="1" applyProtection="1"/>
    <xf numFmtId="0" fontId="1" fillId="0" borderId="4" xfId="0" applyFont="1" applyBorder="1" applyAlignment="1" applyProtection="1"/>
    <xf numFmtId="0" fontId="1" fillId="0" borderId="6" xfId="0" applyFont="1" applyBorder="1" applyAlignment="1" applyProtection="1"/>
    <xf numFmtId="0" fontId="1" fillId="0" borderId="7" xfId="0" applyFont="1" applyBorder="1" applyAlignment="1" applyProtection="1"/>
    <xf numFmtId="0" fontId="1" fillId="0" borderId="8" xfId="0" applyFont="1" applyBorder="1" applyAlignment="1" applyProtection="1"/>
    <xf numFmtId="0" fontId="8" fillId="0" borderId="3" xfId="0" applyFont="1" applyBorder="1" applyAlignment="1" applyProtection="1">
      <alignment horizontal="center" vertical="center" wrapText="1"/>
    </xf>
    <xf numFmtId="0" fontId="1" fillId="0" borderId="0" xfId="0" applyFont="1" applyBorder="1" applyAlignment="1" applyProtection="1"/>
    <xf numFmtId="0" fontId="0" fillId="0" borderId="0" xfId="0" applyAlignment="1" applyProtection="1"/>
    <xf numFmtId="0" fontId="0" fillId="0" borderId="3" xfId="0" applyBorder="1" applyAlignment="1" applyProtection="1"/>
    <xf numFmtId="0" fontId="0" fillId="0" borderId="4" xfId="0" applyBorder="1" applyAlignment="1" applyProtection="1"/>
    <xf numFmtId="0" fontId="28" fillId="0" borderId="0" xfId="0" applyFont="1" applyAlignment="1" applyProtection="1">
      <alignment horizontal="left" vertical="center" wrapText="1"/>
    </xf>
    <xf numFmtId="0" fontId="0" fillId="0" borderId="14" xfId="0" applyBorder="1" applyAlignment="1" applyProtection="1"/>
    <xf numFmtId="0" fontId="0" fillId="0" borderId="6" xfId="0" applyBorder="1" applyAlignment="1" applyProtection="1"/>
    <xf numFmtId="0" fontId="0" fillId="0" borderId="7" xfId="0" applyBorder="1" applyAlignment="1" applyProtection="1"/>
    <xf numFmtId="0" fontId="0" fillId="0" borderId="8" xfId="0" applyBorder="1" applyAlignment="1" applyProtection="1"/>
    <xf numFmtId="0" fontId="35" fillId="0" borderId="0" xfId="0" applyFont="1" applyAlignment="1" applyProtection="1">
      <alignment horizontal="left" vertical="center" wrapText="1"/>
    </xf>
    <xf numFmtId="0" fontId="0" fillId="0" borderId="0" xfId="0" applyFont="1" applyAlignment="1" applyProtection="1"/>
    <xf numFmtId="0" fontId="13" fillId="0" borderId="10" xfId="0" applyFont="1" applyBorder="1" applyAlignment="1" applyProtection="1">
      <alignment horizontal="center" vertical="center" wrapText="1"/>
    </xf>
    <xf numFmtId="0" fontId="10" fillId="2" borderId="1" xfId="0" applyFont="1" applyFill="1" applyBorder="1" applyAlignment="1" applyProtection="1">
      <alignment horizontal="left" vertical="center" wrapText="1"/>
    </xf>
    <xf numFmtId="0" fontId="14" fillId="6" borderId="2" xfId="0" applyFont="1" applyFill="1" applyBorder="1" applyAlignment="1" applyProtection="1">
      <alignment horizontal="left" vertical="center"/>
    </xf>
    <xf numFmtId="0" fontId="15" fillId="0" borderId="0" xfId="0" applyFont="1" applyBorder="1" applyAlignment="1" applyProtection="1">
      <alignment horizontal="left" vertical="center" wrapText="1"/>
    </xf>
    <xf numFmtId="0" fontId="15" fillId="0" borderId="4" xfId="0" applyFont="1" applyBorder="1" applyAlignment="1" applyProtection="1">
      <alignment horizontal="left" vertical="center" wrapText="1"/>
    </xf>
    <xf numFmtId="0" fontId="16" fillId="0" borderId="0" xfId="0" applyFont="1" applyBorder="1" applyAlignment="1" applyProtection="1">
      <alignment horizontal="center" vertical="center" wrapText="1"/>
    </xf>
    <xf numFmtId="0" fontId="2" fillId="2" borderId="11" xfId="0" applyFont="1" applyFill="1" applyBorder="1" applyAlignment="1" applyProtection="1">
      <alignment horizontal="center" vertical="center" wrapText="1"/>
    </xf>
    <xf numFmtId="0" fontId="17" fillId="0" borderId="4" xfId="0" applyFont="1" applyBorder="1" applyAlignment="1" applyProtection="1">
      <alignment horizontal="left" vertical="top" wrapText="1"/>
    </xf>
    <xf numFmtId="0" fontId="18" fillId="0" borderId="0" xfId="0" applyFont="1" applyBorder="1" applyAlignment="1" applyProtection="1">
      <alignment horizontal="left" vertical="center" wrapText="1"/>
    </xf>
    <xf numFmtId="0" fontId="19" fillId="0" borderId="12" xfId="0" applyFont="1" applyBorder="1" applyAlignment="1" applyProtection="1">
      <alignment horizontal="center" vertical="center"/>
    </xf>
    <xf numFmtId="0" fontId="20" fillId="0" borderId="4" xfId="0" applyFont="1" applyBorder="1" applyAlignment="1" applyProtection="1">
      <alignment horizontal="left" vertical="center"/>
    </xf>
    <xf numFmtId="0" fontId="20" fillId="0" borderId="4" xfId="0" applyFont="1" applyBorder="1" applyAlignment="1" applyProtection="1">
      <alignment horizontal="left" vertical="center" wrapText="1"/>
    </xf>
    <xf numFmtId="0" fontId="18" fillId="0" borderId="7" xfId="0" applyFont="1" applyBorder="1" applyAlignment="1" applyProtection="1">
      <alignment horizontal="left" vertical="center" wrapText="1"/>
    </xf>
    <xf numFmtId="0" fontId="20" fillId="0" borderId="8" xfId="0" applyFont="1" applyBorder="1" applyAlignment="1" applyProtection="1">
      <alignment horizontal="left" vertical="center" wrapText="1"/>
    </xf>
    <xf numFmtId="0" fontId="21" fillId="2" borderId="1" xfId="0" applyFont="1" applyFill="1" applyBorder="1" applyAlignment="1" applyProtection="1">
      <alignment horizontal="center" vertical="center" wrapText="1"/>
    </xf>
    <xf numFmtId="0" fontId="22" fillId="3" borderId="2" xfId="0" applyFont="1" applyFill="1" applyBorder="1" applyAlignment="1" applyProtection="1">
      <alignment horizontal="center" vertical="center" wrapText="1"/>
    </xf>
    <xf numFmtId="0" fontId="23" fillId="0" borderId="0" xfId="0" applyFont="1" applyBorder="1" applyAlignment="1" applyProtection="1">
      <alignment horizontal="left" vertical="center" wrapText="1"/>
    </xf>
    <xf numFmtId="0" fontId="23" fillId="0" borderId="4" xfId="0" applyFont="1" applyBorder="1" applyAlignment="1" applyProtection="1">
      <alignment horizontal="left" vertical="center" wrapText="1"/>
    </xf>
    <xf numFmtId="0" fontId="24" fillId="0" borderId="13" xfId="0" applyFont="1" applyBorder="1" applyAlignment="1" applyProtection="1">
      <alignment horizontal="center" vertical="center" wrapText="1"/>
    </xf>
    <xf numFmtId="0" fontId="25" fillId="0" borderId="13" xfId="0" applyFont="1" applyBorder="1" applyAlignment="1" applyProtection="1">
      <alignment horizontal="center" vertical="center" wrapText="1"/>
    </xf>
    <xf numFmtId="0" fontId="26" fillId="0" borderId="13" xfId="0" applyFont="1" applyBorder="1" applyAlignment="1" applyProtection="1">
      <alignment horizontal="left" vertical="top" wrapText="1"/>
    </xf>
    <xf numFmtId="0" fontId="27" fillId="2" borderId="2" xfId="0" applyFont="1" applyFill="1" applyBorder="1" applyAlignment="1" applyProtection="1">
      <alignment horizontal="left" vertical="center" wrapText="1"/>
    </xf>
    <xf numFmtId="0" fontId="29" fillId="0" borderId="12" xfId="0" applyFont="1" applyBorder="1" applyAlignment="1" applyProtection="1">
      <alignment horizontal="center" vertical="center" wrapText="1"/>
    </xf>
    <xf numFmtId="0" fontId="30" fillId="0" borderId="4" xfId="0" applyFont="1" applyBorder="1" applyAlignment="1" applyProtection="1">
      <alignment horizontal="left" vertical="center"/>
    </xf>
    <xf numFmtId="0" fontId="28" fillId="0" borderId="0" xfId="0" applyFont="1" applyBorder="1" applyAlignment="1" applyProtection="1">
      <alignment horizontal="left" vertical="center" wrapText="1"/>
    </xf>
    <xf numFmtId="0" fontId="31" fillId="0" borderId="4" xfId="0" applyFont="1" applyBorder="1" applyAlignment="1" applyProtection="1">
      <alignment horizontal="center" vertical="center" wrapText="1"/>
    </xf>
    <xf numFmtId="0" fontId="28" fillId="0" borderId="15" xfId="0" applyFont="1" applyBorder="1" applyAlignment="1" applyProtection="1">
      <alignment horizontal="left" vertical="center" wrapText="1"/>
    </xf>
    <xf numFmtId="0" fontId="31" fillId="0" borderId="11" xfId="0" applyFont="1" applyBorder="1" applyAlignment="1" applyProtection="1">
      <alignment horizontal="center" vertical="center" wrapText="1"/>
    </xf>
    <xf numFmtId="0" fontId="25" fillId="2" borderId="0" xfId="0" applyFont="1" applyFill="1" applyBorder="1" applyAlignment="1" applyProtection="1">
      <alignment horizontal="center" vertical="center" wrapText="1"/>
    </xf>
    <xf numFmtId="0" fontId="32" fillId="0" borderId="0" xfId="0" applyFont="1" applyBorder="1" applyAlignment="1" applyProtection="1">
      <alignment horizontal="left" vertical="center" wrapText="1"/>
    </xf>
    <xf numFmtId="0" fontId="27" fillId="2" borderId="0" xfId="0" applyFont="1" applyFill="1" applyBorder="1" applyAlignment="1" applyProtection="1">
      <alignment horizontal="left" vertical="center" wrapText="1"/>
    </xf>
    <xf numFmtId="0" fontId="33" fillId="7" borderId="5" xfId="0" applyFont="1" applyFill="1" applyBorder="1" applyAlignment="1" applyProtection="1">
      <alignment horizontal="center" vertical="center" wrapText="1"/>
    </xf>
    <xf numFmtId="0" fontId="34" fillId="0" borderId="16" xfId="0" applyFont="1" applyBorder="1" applyAlignment="1" applyProtection="1">
      <alignment horizontal="left" vertical="top" wrapText="1"/>
    </xf>
    <xf numFmtId="0" fontId="28" fillId="0" borderId="12" xfId="0" applyFont="1" applyBorder="1" applyAlignment="1" applyProtection="1">
      <alignment horizontal="center" vertical="center" wrapText="1"/>
    </xf>
    <xf numFmtId="0" fontId="36" fillId="0" borderId="0" xfId="0" applyFont="1" applyBorder="1" applyAlignment="1" applyProtection="1">
      <alignment horizontal="left" vertical="center" wrapText="1"/>
    </xf>
    <xf numFmtId="0" fontId="31" fillId="0" borderId="0" xfId="0" applyFont="1" applyBorder="1" applyAlignment="1" applyProtection="1">
      <alignment horizontal="left" vertical="center" wrapText="1"/>
    </xf>
    <xf numFmtId="0" fontId="34" fillId="0" borderId="0" xfId="0" applyFont="1" applyBorder="1" applyAlignment="1" applyProtection="1">
      <alignment horizontal="left" vertical="center" wrapText="1"/>
    </xf>
    <xf numFmtId="0" fontId="37" fillId="0" borderId="0" xfId="0" applyFont="1" applyBorder="1" applyAlignment="1" applyProtection="1">
      <alignment horizontal="left" vertical="center" wrapText="1"/>
    </xf>
    <xf numFmtId="0" fontId="38" fillId="4" borderId="5" xfId="0" applyFont="1" applyFill="1" applyBorder="1" applyAlignment="1" applyProtection="1">
      <alignment horizontal="center" vertical="center" wrapText="1"/>
    </xf>
    <xf numFmtId="0" fontId="39" fillId="0" borderId="0" xfId="0" applyFont="1" applyBorder="1" applyAlignment="1" applyProtection="1">
      <alignment horizontal="left" vertical="center" wrapText="1"/>
    </xf>
    <xf numFmtId="0" fontId="40" fillId="8" borderId="0" xfId="0" applyFont="1" applyFill="1" applyBorder="1" applyAlignment="1" applyProtection="1">
      <alignment horizontal="center" vertical="center" wrapText="1"/>
    </xf>
    <xf numFmtId="0" fontId="41" fillId="0" borderId="0" xfId="0" applyFont="1" applyBorder="1" applyAlignment="1" applyProtection="1">
      <alignment horizontal="left" vertical="center" wrapText="1"/>
    </xf>
    <xf numFmtId="0" fontId="0" fillId="5" borderId="16" xfId="0" applyFill="1" applyBorder="1" applyAlignment="1" applyProtection="1">
      <alignment horizontal="left" vertical="top" wrapText="1"/>
    </xf>
    <xf numFmtId="0" fontId="42" fillId="0" borderId="0" xfId="0" applyFont="1" applyBorder="1" applyAlignment="1" applyProtection="1">
      <alignment horizontal="left" vertical="center" wrapText="1"/>
    </xf>
    <xf numFmtId="0" fontId="43" fillId="0" borderId="0" xfId="0" applyFont="1" applyBorder="1" applyAlignment="1" applyProtection="1">
      <alignment horizontal="left" vertical="center" wrapText="1"/>
    </xf>
    <xf numFmtId="0" fontId="44" fillId="0" borderId="0" xfId="0" applyFont="1" applyBorder="1" applyAlignment="1" applyProtection="1">
      <alignment horizontal="left" vertical="center" wrapText="1"/>
    </xf>
    <xf numFmtId="0" fontId="45" fillId="0" borderId="0" xfId="0" applyFont="1" applyBorder="1" applyAlignment="1" applyProtection="1">
      <alignment horizontal="left" vertical="center" wrapText="1"/>
    </xf>
    <xf numFmtId="0" fontId="12" fillId="5" borderId="9" xfId="0" applyFont="1" applyFill="1" applyBorder="1" applyAlignment="1" applyProtection="1">
      <protection locked="0"/>
    </xf>
    <xf numFmtId="0" fontId="12" fillId="5" borderId="9" xfId="0" applyFont="1" applyFill="1" applyBorder="1" applyAlignment="1" applyProtection="1">
      <alignment horizontal="left" vertical="center" wrapText="1"/>
      <protection locked="0"/>
    </xf>
    <xf numFmtId="0" fontId="1" fillId="0" borderId="0" xfId="0" applyFont="1" applyAlignment="1" applyProtection="1">
      <protection locked="0"/>
    </xf>
    <xf numFmtId="0" fontId="1" fillId="0" borderId="4" xfId="0" applyFont="1" applyBorder="1" applyAlignment="1" applyProtection="1">
      <protection locked="0"/>
    </xf>
  </cellXfs>
  <cellStyles count="1">
    <cellStyle name="Normal" xfId="0" builtinId="0"/>
  </cellStyles>
  <dxfs count="30">
    <dxf>
      <fill>
        <patternFill>
          <bgColor rgb="FFC6E0B4"/>
        </patternFill>
      </fill>
    </dxf>
    <dxf>
      <fill>
        <patternFill>
          <bgColor rgb="FFFFE699"/>
        </patternFill>
      </fill>
    </dxf>
    <dxf>
      <fill>
        <patternFill>
          <bgColor rgb="FFF8CBAD"/>
        </patternFill>
      </fill>
    </dxf>
    <dxf>
      <fill>
        <patternFill>
          <bgColor rgb="FFC6E0B4"/>
        </patternFill>
      </fill>
    </dxf>
    <dxf>
      <fill>
        <patternFill>
          <bgColor rgb="FFFFE699"/>
        </patternFill>
      </fill>
    </dxf>
    <dxf>
      <fill>
        <patternFill>
          <bgColor rgb="FFF8CBAD"/>
        </patternFill>
      </fill>
    </dxf>
    <dxf>
      <fill>
        <patternFill>
          <bgColor rgb="FFC6E0B4"/>
        </patternFill>
      </fill>
    </dxf>
    <dxf>
      <fill>
        <patternFill>
          <bgColor rgb="FFFFE699"/>
        </patternFill>
      </fill>
    </dxf>
    <dxf>
      <fill>
        <patternFill>
          <bgColor rgb="FFF8CBAD"/>
        </patternFill>
      </fill>
    </dxf>
    <dxf>
      <fill>
        <patternFill>
          <bgColor rgb="FFC6E0B4"/>
        </patternFill>
      </fill>
    </dxf>
    <dxf>
      <fill>
        <patternFill>
          <bgColor rgb="FFFFE699"/>
        </patternFill>
      </fill>
    </dxf>
    <dxf>
      <fill>
        <patternFill>
          <bgColor rgb="FFF8CBAD"/>
        </patternFill>
      </fill>
    </dxf>
    <dxf>
      <fill>
        <patternFill>
          <bgColor rgb="FFC6E0B4"/>
        </patternFill>
      </fill>
    </dxf>
    <dxf>
      <fill>
        <patternFill>
          <bgColor rgb="FFFFE699"/>
        </patternFill>
      </fill>
    </dxf>
    <dxf>
      <fill>
        <patternFill>
          <bgColor rgb="FFF8CBAD"/>
        </patternFill>
      </fill>
    </dxf>
    <dxf>
      <fill>
        <patternFill>
          <bgColor rgb="FFC6E0B4"/>
        </patternFill>
      </fill>
    </dxf>
    <dxf>
      <fill>
        <patternFill>
          <bgColor rgb="FFFFE699"/>
        </patternFill>
      </fill>
    </dxf>
    <dxf>
      <fill>
        <patternFill>
          <bgColor rgb="FFF8CBAD"/>
        </patternFill>
      </fill>
    </dxf>
    <dxf>
      <fill>
        <patternFill>
          <bgColor rgb="FFC6E0B4"/>
        </patternFill>
      </fill>
    </dxf>
    <dxf>
      <fill>
        <patternFill>
          <bgColor rgb="FFFFE699"/>
        </patternFill>
      </fill>
    </dxf>
    <dxf>
      <fill>
        <patternFill>
          <bgColor rgb="FFF8CBAD"/>
        </patternFill>
      </fill>
    </dxf>
    <dxf>
      <fill>
        <patternFill>
          <bgColor rgb="FFC6E0B4"/>
        </patternFill>
      </fill>
    </dxf>
    <dxf>
      <fill>
        <patternFill>
          <bgColor rgb="FFFFE699"/>
        </patternFill>
      </fill>
    </dxf>
    <dxf>
      <fill>
        <patternFill>
          <bgColor rgb="FFF8CBAD"/>
        </patternFill>
      </fill>
    </dxf>
    <dxf>
      <fill>
        <patternFill>
          <bgColor rgb="FFC6E0B4"/>
        </patternFill>
      </fill>
    </dxf>
    <dxf>
      <fill>
        <patternFill>
          <bgColor rgb="FFFFE699"/>
        </patternFill>
      </fill>
    </dxf>
    <dxf>
      <fill>
        <patternFill>
          <bgColor rgb="FFF8CBAD"/>
        </patternFill>
      </fill>
    </dxf>
    <dxf>
      <fill>
        <patternFill>
          <bgColor rgb="FFC6E0B4"/>
        </patternFill>
      </fill>
    </dxf>
    <dxf>
      <fill>
        <patternFill>
          <bgColor rgb="FFFFE699"/>
        </patternFill>
      </fill>
    </dxf>
    <dxf>
      <fill>
        <patternFill>
          <bgColor rgb="FFF8CBAD"/>
        </patternFill>
      </fill>
    </dxf>
  </dxfs>
  <tableStyles count="0" defaultTableStyle="TableStyleMedium2" defaultPivotStyle="PivotStyleLight16"/>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08080"/>
      <rgbColor rgb="FFBFBFBF"/>
      <rgbColor rgb="FF7F7F7F"/>
      <rgbColor rgb="FF9999FF"/>
      <rgbColor rgb="FF993366"/>
      <rgbColor rgb="FFFFF2CC"/>
      <rgbColor rgb="FFF2F2F2"/>
      <rgbColor rgb="FF660066"/>
      <rgbColor rgb="FFFF8080"/>
      <rgbColor rgb="FF0066CC"/>
      <rgbColor rgb="FFD9E2F3"/>
      <rgbColor rgb="FF000080"/>
      <rgbColor rgb="FFFF00FF"/>
      <rgbColor rgb="FFFFFF00"/>
      <rgbColor rgb="FF00FFFF"/>
      <rgbColor rgb="FF800080"/>
      <rgbColor rgb="FF800000"/>
      <rgbColor rgb="FF008080"/>
      <rgbColor rgb="FF0000FF"/>
      <rgbColor rgb="FF00CCFF"/>
      <rgbColor rgb="FFCCFFFF"/>
      <rgbColor rgb="FFC6E0B4"/>
      <rgbColor rgb="FFFFE699"/>
      <rgbColor rgb="FF99CCFF"/>
      <rgbColor rgb="FFFF99CC"/>
      <rgbColor rgb="FFCC99FF"/>
      <rgbColor rgb="FFF8CBAD"/>
      <rgbColor rgb="FF3366FF"/>
      <rgbColor rgb="FF33CCCC"/>
      <rgbColor rgb="FF99CC00"/>
      <rgbColor rgb="FFFFCC00"/>
      <rgbColor rgb="FFBF8F00"/>
      <rgbColor rgb="FFFF6600"/>
      <rgbColor rgb="FF666699"/>
      <rgbColor rgb="FF969696"/>
      <rgbColor rgb="FF1F3864"/>
      <rgbColor rgb="FF339966"/>
      <rgbColor rgb="FF003300"/>
      <rgbColor rgb="FF333300"/>
      <rgbColor rgb="FF993300"/>
      <rgbColor rgb="FF993366"/>
      <rgbColor rgb="FF2E4E8C"/>
      <rgbColor rgb="FF404040"/>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ealth_check_wip.xlsx"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ealth_check_wip.xlsx" TargetMode="External"/></Relationships>
</file>

<file path=xl/worksheets/_rels/sheet4.xml.rels><?xml version="1.0" encoding="UTF-8" standalone="yes"?>
<Relationships xmlns="http://schemas.openxmlformats.org/package/2006/relationships"><Relationship Id="rId2" Type="http://schemas.openxmlformats.org/officeDocument/2006/relationships/hyperlink" Target="health_check_wip.xlsx" TargetMode="External"/><Relationship Id="rId1" Type="http://schemas.openxmlformats.org/officeDocument/2006/relationships/hyperlink" Target="health_check_wip.xlsx" TargetMode="External"/></Relationships>
</file>

<file path=xl/worksheets/_rels/sheet5.xml.rels><?xml version="1.0" encoding="UTF-8" standalone="yes"?>
<Relationships xmlns="http://schemas.openxmlformats.org/package/2006/relationships"><Relationship Id="rId2" Type="http://schemas.openxmlformats.org/officeDocument/2006/relationships/hyperlink" Target="health_check_wip.xlsx" TargetMode="External"/><Relationship Id="rId1" Type="http://schemas.openxmlformats.org/officeDocument/2006/relationships/hyperlink" Target="health_check_wip.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29"/>
  <sheetViews>
    <sheetView showGridLines="0" topLeftCell="A3" zoomScaleNormal="100" workbookViewId="0">
      <selection activeCell="C22" sqref="C22:H22"/>
    </sheetView>
  </sheetViews>
  <sheetFormatPr defaultColWidth="8.7109375" defaultRowHeight="14.25" x14ac:dyDescent="0.2"/>
  <cols>
    <col min="1" max="1" width="8.7109375" style="11"/>
    <col min="2" max="2" width="4" style="11" customWidth="1"/>
    <col min="3" max="9" width="14" style="11" customWidth="1"/>
    <col min="10" max="16384" width="8.7109375" style="11"/>
  </cols>
  <sheetData>
    <row r="1" spans="2:9" ht="18" customHeight="1" x14ac:dyDescent="0.2"/>
    <row r="2" spans="2:9" ht="33.75" customHeight="1" x14ac:dyDescent="0.2">
      <c r="B2" s="10" t="s">
        <v>0</v>
      </c>
      <c r="C2" s="10"/>
      <c r="D2" s="10"/>
      <c r="E2" s="10"/>
      <c r="F2" s="10"/>
      <c r="G2" s="10"/>
      <c r="H2" s="10"/>
      <c r="I2" s="10"/>
    </row>
    <row r="3" spans="2:9" ht="19.5" customHeight="1" x14ac:dyDescent="0.2">
      <c r="B3" s="9" t="s">
        <v>1</v>
      </c>
      <c r="C3" s="9"/>
      <c r="D3" s="9"/>
      <c r="E3" s="9"/>
      <c r="F3" s="9"/>
      <c r="G3" s="9"/>
      <c r="H3" s="9"/>
      <c r="I3" s="9"/>
    </row>
    <row r="4" spans="2:9" ht="18" hidden="1" customHeight="1" x14ac:dyDescent="0.2">
      <c r="B4" s="12"/>
      <c r="I4" s="13"/>
    </row>
    <row r="5" spans="2:9" ht="18" customHeight="1" x14ac:dyDescent="0.2">
      <c r="B5" s="12"/>
      <c r="I5" s="13"/>
    </row>
    <row r="6" spans="2:9" ht="18" customHeight="1" x14ac:dyDescent="0.2">
      <c r="B6" s="12"/>
      <c r="C6" s="8" t="s">
        <v>2</v>
      </c>
      <c r="D6" s="8"/>
      <c r="E6" s="8"/>
      <c r="F6" s="8"/>
      <c r="G6" s="8"/>
      <c r="H6" s="8"/>
      <c r="I6" s="13"/>
    </row>
    <row r="7" spans="2:9" ht="18" customHeight="1" x14ac:dyDescent="0.2">
      <c r="B7" s="12"/>
      <c r="I7" s="13"/>
    </row>
    <row r="8" spans="2:9" ht="18" customHeight="1" x14ac:dyDescent="0.2">
      <c r="B8" s="12"/>
      <c r="C8" s="7" t="s">
        <v>3</v>
      </c>
      <c r="D8" s="7"/>
      <c r="E8" s="7"/>
      <c r="F8" s="7"/>
      <c r="G8" s="7"/>
      <c r="H8" s="7"/>
      <c r="I8" s="13"/>
    </row>
    <row r="9" spans="2:9" ht="18" customHeight="1" x14ac:dyDescent="0.2">
      <c r="B9" s="12"/>
      <c r="C9" s="7"/>
      <c r="D9" s="7"/>
      <c r="E9" s="7"/>
      <c r="F9" s="7"/>
      <c r="G9" s="7"/>
      <c r="H9" s="7"/>
      <c r="I9" s="13"/>
    </row>
    <row r="10" spans="2:9" ht="18" customHeight="1" x14ac:dyDescent="0.2">
      <c r="B10" s="12"/>
      <c r="C10" s="7"/>
      <c r="D10" s="7"/>
      <c r="E10" s="7"/>
      <c r="F10" s="7"/>
      <c r="G10" s="7"/>
      <c r="H10" s="7"/>
      <c r="I10" s="13"/>
    </row>
    <row r="11" spans="2:9" ht="18" customHeight="1" x14ac:dyDescent="0.2">
      <c r="B11" s="12"/>
      <c r="C11" s="7"/>
      <c r="D11" s="7"/>
      <c r="E11" s="7"/>
      <c r="F11" s="7"/>
      <c r="G11" s="7"/>
      <c r="H11" s="7"/>
      <c r="I11" s="13"/>
    </row>
    <row r="12" spans="2:9" ht="18" customHeight="1" x14ac:dyDescent="0.2">
      <c r="B12" s="12"/>
      <c r="I12" s="13"/>
    </row>
    <row r="13" spans="2:9" ht="7.5" customHeight="1" x14ac:dyDescent="0.2">
      <c r="B13" s="12"/>
      <c r="C13" s="6" t="s">
        <v>4</v>
      </c>
      <c r="D13" s="6"/>
      <c r="E13" s="6"/>
      <c r="F13" s="6"/>
      <c r="G13" s="6"/>
      <c r="H13" s="6"/>
      <c r="I13" s="13"/>
    </row>
    <row r="14" spans="2:9" ht="11.25" hidden="1" customHeight="1" x14ac:dyDescent="0.2">
      <c r="B14" s="12"/>
      <c r="I14" s="13"/>
    </row>
    <row r="15" spans="2:9" ht="18" hidden="1" customHeight="1" x14ac:dyDescent="0.2">
      <c r="B15" s="12"/>
      <c r="I15" s="13"/>
    </row>
    <row r="16" spans="2:9" ht="27.75" hidden="1" customHeight="1" x14ac:dyDescent="0.2">
      <c r="B16" s="12"/>
      <c r="D16" s="5" t="s">
        <v>5</v>
      </c>
      <c r="E16" s="5"/>
      <c r="F16" s="5"/>
      <c r="G16" s="5"/>
      <c r="I16" s="13"/>
    </row>
    <row r="17" spans="2:9" ht="18" hidden="1" customHeight="1" x14ac:dyDescent="0.2">
      <c r="B17" s="12"/>
      <c r="D17" s="5"/>
      <c r="E17" s="5"/>
      <c r="F17" s="5"/>
      <c r="G17" s="5"/>
      <c r="I17" s="13"/>
    </row>
    <row r="18" spans="2:9" ht="18" hidden="1" customHeight="1" x14ac:dyDescent="0.2">
      <c r="B18" s="12"/>
      <c r="D18" s="5"/>
      <c r="E18" s="5"/>
      <c r="F18" s="5"/>
      <c r="G18" s="5"/>
      <c r="I18" s="13"/>
    </row>
    <row r="19" spans="2:9" ht="18" hidden="1" customHeight="1" x14ac:dyDescent="0.2">
      <c r="B19" s="12"/>
      <c r="I19" s="13"/>
    </row>
    <row r="20" spans="2:9" ht="18" customHeight="1" x14ac:dyDescent="0.2">
      <c r="B20" s="12"/>
      <c r="I20" s="13"/>
    </row>
    <row r="21" spans="2:9" ht="18" customHeight="1" x14ac:dyDescent="0.2">
      <c r="B21" s="12"/>
      <c r="C21" s="4" t="s">
        <v>6</v>
      </c>
      <c r="D21" s="4"/>
      <c r="E21" s="4"/>
      <c r="F21" s="4"/>
      <c r="G21" s="4"/>
      <c r="H21" s="4"/>
      <c r="I21" s="13"/>
    </row>
    <row r="22" spans="2:9" ht="18" customHeight="1" x14ac:dyDescent="0.2">
      <c r="B22" s="12"/>
      <c r="C22" s="3" t="s">
        <v>7</v>
      </c>
      <c r="D22" s="3"/>
      <c r="E22" s="3"/>
      <c r="F22" s="3"/>
      <c r="G22" s="3"/>
      <c r="H22" s="3"/>
      <c r="I22" s="13"/>
    </row>
    <row r="23" spans="2:9" ht="18" hidden="1" customHeight="1" x14ac:dyDescent="0.2">
      <c r="B23" s="12"/>
      <c r="C23" s="3" t="s">
        <v>8</v>
      </c>
      <c r="D23" s="3"/>
      <c r="E23" s="3"/>
      <c r="F23" s="3"/>
      <c r="G23" s="3"/>
      <c r="H23" s="3"/>
      <c r="I23" s="13"/>
    </row>
    <row r="24" spans="2:9" ht="18" customHeight="1" x14ac:dyDescent="0.2">
      <c r="B24" s="12"/>
      <c r="C24" s="3" t="s">
        <v>9</v>
      </c>
      <c r="D24" s="3"/>
      <c r="E24" s="3"/>
      <c r="F24" s="3"/>
      <c r="G24" s="3"/>
      <c r="H24" s="3"/>
      <c r="I24" s="13"/>
    </row>
    <row r="25" spans="2:9" ht="18" customHeight="1" x14ac:dyDescent="0.2">
      <c r="B25" s="12"/>
      <c r="C25" s="3" t="s">
        <v>10</v>
      </c>
      <c r="D25" s="3"/>
      <c r="E25" s="3"/>
      <c r="F25" s="3"/>
      <c r="G25" s="3"/>
      <c r="H25" s="3"/>
      <c r="I25" s="13"/>
    </row>
    <row r="26" spans="2:9" ht="18" customHeight="1" x14ac:dyDescent="0.2">
      <c r="B26" s="12"/>
      <c r="C26" s="3"/>
      <c r="D26" s="3"/>
      <c r="E26" s="3"/>
      <c r="F26" s="3"/>
      <c r="G26" s="3"/>
      <c r="H26" s="3"/>
      <c r="I26" s="13"/>
    </row>
    <row r="27" spans="2:9" ht="18" customHeight="1" x14ac:dyDescent="0.2">
      <c r="B27" s="14"/>
      <c r="C27" s="15"/>
      <c r="D27" s="15"/>
      <c r="E27" s="15"/>
      <c r="F27" s="15"/>
      <c r="G27" s="15"/>
      <c r="H27" s="15"/>
      <c r="I27" s="16"/>
    </row>
    <row r="28" spans="2:9" ht="18" customHeight="1" x14ac:dyDescent="0.2"/>
    <row r="29" spans="2:9" ht="18" customHeight="1" x14ac:dyDescent="0.2"/>
  </sheetData>
  <sheetProtection sheet="1" objects="1" scenarios="1"/>
  <mergeCells count="12">
    <mergeCell ref="C25:H25"/>
    <mergeCell ref="C26:H26"/>
    <mergeCell ref="D16:G18"/>
    <mergeCell ref="C21:H21"/>
    <mergeCell ref="C22:H22"/>
    <mergeCell ref="C23:H23"/>
    <mergeCell ref="C24:H24"/>
    <mergeCell ref="B2:I2"/>
    <mergeCell ref="B3:I3"/>
    <mergeCell ref="C6:H6"/>
    <mergeCell ref="C8:H11"/>
    <mergeCell ref="C13:H13"/>
  </mergeCells>
  <hyperlinks>
    <hyperlink ref="D16" r:id="rId1" location="'Assessment'!A1"/>
  </hyperlinks>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54"/>
  <sheetViews>
    <sheetView showGridLines="0" tabSelected="1" zoomScaleNormal="100" workbookViewId="0">
      <pane ySplit="4" topLeftCell="A5" activePane="bottomLeft" state="frozen"/>
      <selection pane="bottomLeft" activeCell="G6" sqref="G6:I6"/>
    </sheetView>
  </sheetViews>
  <sheetFormatPr defaultColWidth="8.7109375" defaultRowHeight="14.25" x14ac:dyDescent="0.2"/>
  <cols>
    <col min="1" max="1" width="8.7109375" style="11"/>
    <col min="2" max="2" width="6" style="11" customWidth="1"/>
    <col min="3" max="9" width="16" style="11" customWidth="1"/>
    <col min="10" max="16384" width="8.7109375" style="11"/>
  </cols>
  <sheetData>
    <row r="1" spans="2:9" ht="15" customHeight="1" x14ac:dyDescent="0.2"/>
    <row r="2" spans="2:9" ht="33.75" customHeight="1" x14ac:dyDescent="0.2">
      <c r="B2" s="10" t="s">
        <v>0</v>
      </c>
      <c r="C2" s="10"/>
      <c r="D2" s="10"/>
      <c r="E2" s="10"/>
      <c r="F2" s="10"/>
      <c r="G2" s="10"/>
      <c r="H2" s="10"/>
      <c r="I2" s="10"/>
    </row>
    <row r="3" spans="2:9" ht="19.5" customHeight="1" x14ac:dyDescent="0.2">
      <c r="B3" s="9" t="s">
        <v>11</v>
      </c>
      <c r="C3" s="9"/>
      <c r="D3" s="9"/>
      <c r="E3" s="9"/>
      <c r="F3" s="9"/>
      <c r="G3" s="9"/>
      <c r="H3" s="9"/>
      <c r="I3" s="9"/>
    </row>
    <row r="4" spans="2:9" x14ac:dyDescent="0.2">
      <c r="B4" s="12"/>
      <c r="I4" s="13"/>
    </row>
    <row r="5" spans="2:9" ht="21.75" customHeight="1" x14ac:dyDescent="0.2">
      <c r="B5" s="2" t="s">
        <v>12</v>
      </c>
      <c r="C5" s="2"/>
      <c r="D5" s="2"/>
      <c r="E5" s="2"/>
      <c r="F5" s="2"/>
      <c r="G5" s="2"/>
      <c r="H5" s="2"/>
      <c r="I5" s="2"/>
    </row>
    <row r="6" spans="2:9" ht="19.5" customHeight="1" x14ac:dyDescent="0.2">
      <c r="B6" s="12" t="s">
        <v>13</v>
      </c>
      <c r="C6" s="1" t="s">
        <v>14</v>
      </c>
      <c r="D6" s="1"/>
      <c r="E6" s="1"/>
      <c r="F6" s="1"/>
      <c r="G6" s="76"/>
      <c r="H6" s="76"/>
      <c r="I6" s="76"/>
    </row>
    <row r="7" spans="2:9" ht="33.75" customHeight="1" x14ac:dyDescent="0.2">
      <c r="B7" s="17" t="s">
        <v>15</v>
      </c>
      <c r="C7" s="1" t="s">
        <v>16</v>
      </c>
      <c r="D7" s="1"/>
      <c r="E7" s="1"/>
      <c r="F7" s="1"/>
      <c r="G7" s="77"/>
      <c r="H7" s="77"/>
      <c r="I7" s="77"/>
    </row>
    <row r="8" spans="2:9" ht="33.75" customHeight="1" x14ac:dyDescent="0.2">
      <c r="B8" s="17" t="s">
        <v>18</v>
      </c>
      <c r="C8" s="1" t="s">
        <v>19</v>
      </c>
      <c r="D8" s="1"/>
      <c r="E8" s="1"/>
      <c r="F8" s="1"/>
      <c r="G8" s="77"/>
      <c r="H8" s="77"/>
      <c r="I8" s="77"/>
    </row>
    <row r="9" spans="2:9" ht="33.75" customHeight="1" x14ac:dyDescent="0.2">
      <c r="B9" s="17" t="s">
        <v>21</v>
      </c>
      <c r="C9" s="1" t="s">
        <v>22</v>
      </c>
      <c r="D9" s="1"/>
      <c r="E9" s="1"/>
      <c r="F9" s="1"/>
      <c r="G9" s="77"/>
      <c r="H9" s="77"/>
      <c r="I9" s="77"/>
    </row>
    <row r="10" spans="2:9" x14ac:dyDescent="0.2">
      <c r="B10" s="12"/>
      <c r="I10" s="13"/>
    </row>
    <row r="11" spans="2:9" ht="21.75" customHeight="1" x14ac:dyDescent="0.2">
      <c r="B11" s="2" t="s">
        <v>24</v>
      </c>
      <c r="C11" s="2"/>
      <c r="D11" s="2"/>
      <c r="E11" s="2"/>
      <c r="F11" s="2"/>
      <c r="G11" s="2"/>
      <c r="H11" s="2"/>
      <c r="I11" s="2"/>
    </row>
    <row r="12" spans="2:9" ht="33.75" customHeight="1" x14ac:dyDescent="0.2">
      <c r="B12" s="17" t="s">
        <v>25</v>
      </c>
      <c r="C12" s="1" t="s">
        <v>26</v>
      </c>
      <c r="D12" s="1"/>
      <c r="E12" s="1"/>
      <c r="F12" s="1"/>
      <c r="G12" s="77"/>
      <c r="H12" s="77"/>
      <c r="I12" s="77"/>
    </row>
    <row r="13" spans="2:9" ht="33.75" customHeight="1" x14ac:dyDescent="0.2">
      <c r="B13" s="17" t="s">
        <v>28</v>
      </c>
      <c r="C13" s="1" t="s">
        <v>29</v>
      </c>
      <c r="D13" s="1"/>
      <c r="E13" s="1"/>
      <c r="F13" s="1"/>
      <c r="G13" s="77"/>
      <c r="H13" s="77"/>
      <c r="I13" s="77"/>
    </row>
    <row r="14" spans="2:9" ht="33.75" customHeight="1" x14ac:dyDescent="0.2">
      <c r="B14" s="17" t="s">
        <v>31</v>
      </c>
      <c r="C14" s="1" t="s">
        <v>32</v>
      </c>
      <c r="D14" s="1"/>
      <c r="E14" s="1"/>
      <c r="F14" s="1"/>
      <c r="G14" s="77"/>
      <c r="H14" s="77"/>
      <c r="I14" s="77"/>
    </row>
    <row r="15" spans="2:9" ht="33.75" customHeight="1" x14ac:dyDescent="0.2">
      <c r="B15" s="17" t="s">
        <v>34</v>
      </c>
      <c r="C15" s="1" t="s">
        <v>35</v>
      </c>
      <c r="D15" s="1"/>
      <c r="E15" s="1"/>
      <c r="F15" s="1"/>
      <c r="G15" s="77"/>
      <c r="H15" s="77"/>
      <c r="I15" s="77"/>
    </row>
    <row r="16" spans="2:9" ht="33.75" customHeight="1" x14ac:dyDescent="0.2">
      <c r="B16" s="17" t="s">
        <v>37</v>
      </c>
      <c r="C16" s="1" t="s">
        <v>38</v>
      </c>
      <c r="D16" s="1"/>
      <c r="E16" s="1"/>
      <c r="F16" s="1"/>
      <c r="G16" s="77"/>
      <c r="H16" s="77"/>
      <c r="I16" s="77"/>
    </row>
    <row r="17" spans="2:9" ht="33.75" customHeight="1" x14ac:dyDescent="0.2">
      <c r="B17" s="17" t="s">
        <v>40</v>
      </c>
      <c r="C17" s="1" t="s">
        <v>41</v>
      </c>
      <c r="D17" s="1"/>
      <c r="E17" s="1"/>
      <c r="F17" s="1"/>
      <c r="G17" s="77"/>
      <c r="H17" s="77"/>
      <c r="I17" s="77"/>
    </row>
    <row r="18" spans="2:9" ht="33.75" customHeight="1" x14ac:dyDescent="0.2">
      <c r="B18" s="17" t="s">
        <v>43</v>
      </c>
      <c r="C18" s="1" t="s">
        <v>44</v>
      </c>
      <c r="D18" s="1"/>
      <c r="E18" s="1"/>
      <c r="F18" s="1"/>
      <c r="G18" s="77"/>
      <c r="H18" s="77"/>
      <c r="I18" s="77"/>
    </row>
    <row r="19" spans="2:9" ht="33.75" customHeight="1" x14ac:dyDescent="0.2">
      <c r="B19" s="17" t="s">
        <v>46</v>
      </c>
      <c r="C19" s="1" t="s">
        <v>47</v>
      </c>
      <c r="D19" s="1"/>
      <c r="E19" s="1"/>
      <c r="F19" s="1"/>
      <c r="G19" s="77"/>
      <c r="H19" s="77"/>
      <c r="I19" s="77"/>
    </row>
    <row r="20" spans="2:9" ht="5.25" customHeight="1" x14ac:dyDescent="0.2">
      <c r="B20" s="12"/>
      <c r="G20" s="78"/>
      <c r="H20" s="78"/>
      <c r="I20" s="79"/>
    </row>
    <row r="21" spans="2:9" ht="33.75" customHeight="1" x14ac:dyDescent="0.2">
      <c r="B21" s="17" t="s">
        <v>49</v>
      </c>
      <c r="C21" s="1" t="str">
        <f>IFERROR(INDEX(Lists!$R$2:$R$12,MATCH($G$7,Lists!$Q$2:$Q$12,0)),"Please select your industry above first.")</f>
        <v>Please select your industry above first.</v>
      </c>
      <c r="D21" s="1"/>
      <c r="E21" s="1"/>
      <c r="F21" s="1"/>
      <c r="G21" s="76"/>
      <c r="H21" s="76"/>
      <c r="I21" s="76"/>
    </row>
    <row r="22" spans="2:9" ht="33.75" customHeight="1" x14ac:dyDescent="0.2">
      <c r="B22" s="17" t="s">
        <v>51</v>
      </c>
      <c r="C22" s="1" t="str">
        <f>IFERROR(INDEX(Lists!$S$2:$S$12,MATCH($G$7,Lists!$Q$2:$Q$12,0)),"Please select your industry above first.")</f>
        <v>Please select your industry above first.</v>
      </c>
      <c r="D22" s="1"/>
      <c r="E22" s="1"/>
      <c r="F22" s="1"/>
      <c r="G22" s="76"/>
      <c r="H22" s="76"/>
      <c r="I22" s="76"/>
    </row>
    <row r="23" spans="2:9" ht="4.5" customHeight="1" x14ac:dyDescent="0.2">
      <c r="B23" s="12"/>
      <c r="G23" s="78"/>
      <c r="H23" s="78"/>
      <c r="I23" s="79"/>
    </row>
    <row r="24" spans="2:9" ht="33.75" customHeight="1" x14ac:dyDescent="0.2">
      <c r="B24" s="17" t="s">
        <v>52</v>
      </c>
      <c r="C24" s="1" t="s">
        <v>53</v>
      </c>
      <c r="D24" s="1"/>
      <c r="E24" s="1"/>
      <c r="F24" s="1"/>
      <c r="G24" s="77"/>
      <c r="H24" s="77"/>
      <c r="I24" s="77"/>
    </row>
    <row r="25" spans="2:9" ht="33.75" customHeight="1" x14ac:dyDescent="0.2">
      <c r="B25" s="17" t="s">
        <v>55</v>
      </c>
      <c r="C25" s="1" t="s">
        <v>56</v>
      </c>
      <c r="D25" s="1"/>
      <c r="E25" s="1"/>
      <c r="F25" s="1"/>
      <c r="G25" s="77"/>
      <c r="H25" s="77"/>
      <c r="I25" s="77"/>
    </row>
    <row r="26" spans="2:9" x14ac:dyDescent="0.2">
      <c r="B26" s="12"/>
      <c r="I26" s="13"/>
    </row>
    <row r="27" spans="2:9" ht="15" customHeight="1" x14ac:dyDescent="0.2">
      <c r="B27" s="29" t="str">
        <f>"Progress: "&amp;COUNTA(G7:G9,G12:G19,G21:G22,G24:G25)&amp;" of 15 questions answered. Please answer all questions before viewing your score."</f>
        <v>Progress: 0 of 15 questions answered. Please answer all questions before viewing your score.</v>
      </c>
      <c r="C27" s="29"/>
      <c r="D27" s="29"/>
      <c r="E27" s="29"/>
      <c r="F27" s="29"/>
      <c r="G27" s="29"/>
      <c r="H27" s="29"/>
      <c r="I27" s="29"/>
    </row>
    <row r="28" spans="2:9" ht="15" hidden="1" customHeight="1" x14ac:dyDescent="0.2">
      <c r="B28" s="12"/>
      <c r="I28" s="13"/>
    </row>
    <row r="29" spans="2:9" ht="27.75" hidden="1" customHeight="1" x14ac:dyDescent="0.2">
      <c r="B29" s="12"/>
      <c r="D29" s="5" t="s">
        <v>58</v>
      </c>
      <c r="E29" s="5"/>
      <c r="F29" s="5"/>
      <c r="G29" s="5"/>
      <c r="I29" s="13"/>
    </row>
    <row r="30" spans="2:9" ht="15" hidden="1" customHeight="1" x14ac:dyDescent="0.2">
      <c r="B30" s="12"/>
      <c r="D30" s="5"/>
      <c r="E30" s="5"/>
      <c r="F30" s="5"/>
      <c r="G30" s="5"/>
      <c r="I30" s="13"/>
    </row>
    <row r="31" spans="2:9" ht="15" hidden="1" customHeight="1" x14ac:dyDescent="0.2">
      <c r="B31" s="14"/>
      <c r="C31" s="15"/>
      <c r="D31" s="15"/>
      <c r="E31" s="15"/>
      <c r="F31" s="15"/>
      <c r="G31" s="15"/>
      <c r="H31" s="15"/>
      <c r="I31" s="16"/>
    </row>
    <row r="32" spans="2:9" ht="15" customHeight="1" x14ac:dyDescent="0.2">
      <c r="B32" s="18"/>
      <c r="C32" s="18"/>
      <c r="D32" s="18"/>
      <c r="E32" s="18"/>
      <c r="F32" s="18"/>
      <c r="G32" s="18"/>
      <c r="H32" s="18"/>
      <c r="I32" s="18"/>
    </row>
    <row r="33" spans="2:9" ht="24" customHeight="1" x14ac:dyDescent="0.2">
      <c r="B33" s="30" t="s">
        <v>59</v>
      </c>
      <c r="C33" s="30"/>
      <c r="D33" s="30"/>
      <c r="E33" s="30"/>
      <c r="F33" s="30"/>
      <c r="G33" s="30"/>
      <c r="H33" s="30"/>
      <c r="I33" s="30"/>
    </row>
    <row r="34" spans="2:9" ht="18" customHeight="1" x14ac:dyDescent="0.2">
      <c r="B34" s="31" t="s">
        <v>60</v>
      </c>
      <c r="C34" s="31"/>
      <c r="D34" s="31"/>
      <c r="E34" s="31"/>
      <c r="F34" s="31"/>
      <c r="G34" s="31"/>
      <c r="H34" s="31"/>
      <c r="I34" s="31"/>
    </row>
    <row r="35" spans="2:9" hidden="1" x14ac:dyDescent="0.2">
      <c r="B35" s="12"/>
      <c r="C35" s="18"/>
      <c r="D35" s="18"/>
      <c r="E35" s="18"/>
      <c r="F35" s="18"/>
      <c r="G35" s="18"/>
      <c r="H35" s="18"/>
      <c r="I35" s="13"/>
    </row>
    <row r="36" spans="2:9" ht="18" hidden="1" customHeight="1" x14ac:dyDescent="0.2">
      <c r="B36" s="12"/>
      <c r="C36" s="32" t="s">
        <v>61</v>
      </c>
      <c r="D36" s="32"/>
      <c r="E36" s="32"/>
      <c r="F36" s="32"/>
      <c r="G36" s="33" t="s">
        <v>62</v>
      </c>
      <c r="H36" s="33"/>
      <c r="I36" s="33"/>
    </row>
    <row r="37" spans="2:9" ht="19.5" hidden="1" customHeight="1" x14ac:dyDescent="0.2">
      <c r="B37" s="12"/>
      <c r="C37" s="34" t="str">
        <f>IF(Calc!E20="","—",ROUND(Calc!E20,0)&amp;" / 100")</f>
        <v>—</v>
      </c>
      <c r="D37" s="34"/>
      <c r="E37" s="34"/>
      <c r="F37" s="34"/>
      <c r="G37" s="35" t="str">
        <f>IF(Calc!E21="","—",Calc!E21)</f>
        <v>—</v>
      </c>
      <c r="H37" s="35"/>
      <c r="I37" s="35"/>
    </row>
    <row r="38" spans="2:9" ht="19.5" hidden="1" customHeight="1" x14ac:dyDescent="0.2">
      <c r="B38" s="12"/>
      <c r="C38" s="34"/>
      <c r="D38" s="34"/>
      <c r="E38" s="34"/>
      <c r="F38" s="34"/>
      <c r="G38" s="35"/>
      <c r="H38" s="35"/>
      <c r="I38" s="35"/>
    </row>
    <row r="39" spans="2:9" ht="19.5" customHeight="1" x14ac:dyDescent="0.2">
      <c r="B39" s="12"/>
      <c r="C39" s="34"/>
      <c r="D39" s="34"/>
      <c r="E39" s="34"/>
      <c r="F39" s="34"/>
      <c r="G39" s="36" t="str">
        <f>Calc!E22</f>
        <v/>
      </c>
      <c r="H39" s="36"/>
      <c r="I39" s="36"/>
    </row>
    <row r="40" spans="2:9" ht="19.5" customHeight="1" x14ac:dyDescent="0.2">
      <c r="B40" s="12"/>
      <c r="C40" s="34"/>
      <c r="D40" s="34"/>
      <c r="E40" s="34"/>
      <c r="F40" s="34"/>
      <c r="G40" s="36"/>
      <c r="H40" s="36"/>
      <c r="I40" s="36"/>
    </row>
    <row r="41" spans="2:9" x14ac:dyDescent="0.2">
      <c r="B41" s="12"/>
      <c r="C41" s="18"/>
      <c r="D41" s="18"/>
      <c r="E41" s="18"/>
      <c r="F41" s="18"/>
      <c r="G41" s="18"/>
      <c r="H41" s="18"/>
      <c r="I41" s="13"/>
    </row>
    <row r="42" spans="2:9" ht="21.75" customHeight="1" x14ac:dyDescent="0.2">
      <c r="B42" s="2" t="s">
        <v>63</v>
      </c>
      <c r="C42" s="2"/>
      <c r="D42" s="2"/>
      <c r="E42" s="2"/>
      <c r="F42" s="2"/>
      <c r="G42" s="2"/>
      <c r="H42" s="2"/>
      <c r="I42" s="2"/>
    </row>
    <row r="43" spans="2:9" ht="18" customHeight="1" x14ac:dyDescent="0.2">
      <c r="B43" s="12"/>
      <c r="C43" s="37" t="str">
        <f>Calc!D15</f>
        <v>Process Standardization</v>
      </c>
      <c r="D43" s="37"/>
      <c r="E43" s="38" t="str">
        <f>IF(Calc!E15="","—",ROUND(Calc!E15,0)&amp;" / 100")</f>
        <v>—</v>
      </c>
      <c r="F43" s="38"/>
      <c r="G43" s="39" t="str">
        <f>IF(Calc!E15="","",REPT("■",ROUND(Calc!E15/5,0)))</f>
        <v/>
      </c>
      <c r="H43" s="39"/>
      <c r="I43" s="39"/>
    </row>
    <row r="44" spans="2:9" ht="18" customHeight="1" x14ac:dyDescent="0.2">
      <c r="B44" s="12"/>
      <c r="C44" s="37" t="str">
        <f>Calc!D16</f>
        <v>People Dependency</v>
      </c>
      <c r="D44" s="37"/>
      <c r="E44" s="38" t="str">
        <f>IF(Calc!E16="","—",ROUND(Calc!E16,0)&amp;" / 100")</f>
        <v>—</v>
      </c>
      <c r="F44" s="38"/>
      <c r="G44" s="39" t="str">
        <f>IF(Calc!E16="","",REPT("■",ROUND(Calc!E16/5,0)))</f>
        <v/>
      </c>
      <c r="H44" s="39"/>
      <c r="I44" s="39"/>
    </row>
    <row r="45" spans="2:9" ht="18" customHeight="1" x14ac:dyDescent="0.2">
      <c r="B45" s="12"/>
      <c r="C45" s="37" t="str">
        <f>Calc!D17</f>
        <v>System Utilization</v>
      </c>
      <c r="D45" s="37"/>
      <c r="E45" s="38" t="str">
        <f>IF(Calc!E17="","—",ROUND(Calc!E17,0)&amp;" / 100")</f>
        <v>—</v>
      </c>
      <c r="F45" s="38"/>
      <c r="G45" s="39" t="str">
        <f>IF(Calc!E17="","",REPT("■",ROUND(Calc!E17/5,0)))</f>
        <v/>
      </c>
      <c r="H45" s="39"/>
      <c r="I45" s="39"/>
    </row>
    <row r="46" spans="2:9" ht="18" customHeight="1" x14ac:dyDescent="0.2">
      <c r="B46" s="12"/>
      <c r="C46" s="37" t="str">
        <f>Calc!D18</f>
        <v>Performance &amp; Visibility</v>
      </c>
      <c r="D46" s="37"/>
      <c r="E46" s="38" t="str">
        <f>IF(Calc!E18="","—",ROUND(Calc!E18,0)&amp;" / 100")</f>
        <v>—</v>
      </c>
      <c r="F46" s="38"/>
      <c r="G46" s="39" t="str">
        <f>IF(Calc!E18="","",REPT("■",ROUND(Calc!E18/5,0)))</f>
        <v/>
      </c>
      <c r="H46" s="39"/>
      <c r="I46" s="39"/>
    </row>
    <row r="47" spans="2:9" ht="18" customHeight="1" x14ac:dyDescent="0.2">
      <c r="B47" s="12"/>
      <c r="C47" s="37" t="str">
        <f>Calc!D19</f>
        <v>Process Governance</v>
      </c>
      <c r="D47" s="37"/>
      <c r="E47" s="38" t="str">
        <f>IF(Calc!E19="","—",ROUND(Calc!E19,0)&amp;" / 100")</f>
        <v>—</v>
      </c>
      <c r="F47" s="38"/>
      <c r="G47" s="39" t="str">
        <f>IF(Calc!E19="","",REPT("■",ROUND(Calc!E19/5,0)))</f>
        <v/>
      </c>
      <c r="H47" s="39"/>
      <c r="I47" s="39"/>
    </row>
    <row r="48" spans="2:9" x14ac:dyDescent="0.2">
      <c r="B48" s="12"/>
      <c r="C48" s="18"/>
      <c r="D48" s="18"/>
      <c r="E48" s="18"/>
      <c r="F48" s="18"/>
      <c r="G48" s="18"/>
      <c r="H48" s="18"/>
      <c r="I48" s="13"/>
    </row>
    <row r="49" spans="2:9" ht="21.75" customHeight="1" x14ac:dyDescent="0.2">
      <c r="B49" s="2" t="s">
        <v>64</v>
      </c>
      <c r="C49" s="2"/>
      <c r="D49" s="2"/>
      <c r="E49" s="2"/>
      <c r="F49" s="2"/>
      <c r="G49" s="2"/>
      <c r="H49" s="2"/>
      <c r="I49" s="2"/>
    </row>
    <row r="50" spans="2:9" ht="18" customHeight="1" x14ac:dyDescent="0.2">
      <c r="B50" s="12"/>
      <c r="C50" s="37" t="str">
        <f>IF(Calc!E35="","",Calc!E35)</f>
        <v/>
      </c>
      <c r="D50" s="37"/>
      <c r="E50" s="37"/>
      <c r="F50" s="40" t="str">
        <f>IF(Calc!F35="","",Calc!F35)</f>
        <v/>
      </c>
      <c r="G50" s="40"/>
      <c r="H50" s="40"/>
      <c r="I50" s="40"/>
    </row>
    <row r="51" spans="2:9" ht="18" customHeight="1" x14ac:dyDescent="0.2">
      <c r="B51" s="12"/>
      <c r="C51" s="37" t="str">
        <f>IF(Calc!E36="","",Calc!E36)</f>
        <v/>
      </c>
      <c r="D51" s="37"/>
      <c r="E51" s="37"/>
      <c r="F51" s="40" t="str">
        <f>IF(Calc!F36="","",Calc!F36)</f>
        <v/>
      </c>
      <c r="G51" s="40"/>
      <c r="H51" s="40"/>
      <c r="I51" s="40"/>
    </row>
    <row r="52" spans="2:9" ht="18" customHeight="1" x14ac:dyDescent="0.2">
      <c r="B52" s="12"/>
      <c r="C52" s="37" t="str">
        <f>IF(Calc!E37="","",Calc!E37)</f>
        <v/>
      </c>
      <c r="D52" s="37"/>
      <c r="E52" s="37"/>
      <c r="F52" s="40" t="str">
        <f>IF(Calc!F37="","",Calc!F37)</f>
        <v/>
      </c>
      <c r="G52" s="40"/>
      <c r="H52" s="40"/>
      <c r="I52" s="40"/>
    </row>
    <row r="53" spans="2:9" ht="18" customHeight="1" x14ac:dyDescent="0.2">
      <c r="B53" s="12"/>
      <c r="C53" s="37" t="str">
        <f>IF(Calc!E38="","",Calc!E38)</f>
        <v/>
      </c>
      <c r="D53" s="37"/>
      <c r="E53" s="37"/>
      <c r="F53" s="40" t="str">
        <f>IF(Calc!F38="","",Calc!F38)</f>
        <v/>
      </c>
      <c r="G53" s="40"/>
      <c r="H53" s="40"/>
      <c r="I53" s="40"/>
    </row>
    <row r="54" spans="2:9" ht="18" customHeight="1" x14ac:dyDescent="0.2">
      <c r="B54" s="14"/>
      <c r="C54" s="41" t="str">
        <f>IF(Calc!E39="","",Calc!E39)</f>
        <v/>
      </c>
      <c r="D54" s="41"/>
      <c r="E54" s="41"/>
      <c r="F54" s="42" t="str">
        <f>IF(Calc!F39="","",Calc!F39)</f>
        <v/>
      </c>
      <c r="G54" s="42"/>
      <c r="H54" s="42"/>
      <c r="I54" s="42"/>
    </row>
  </sheetData>
  <sheetProtection sheet="1" objects="1" scenarios="1" selectLockedCells="1"/>
  <protectedRanges>
    <protectedRange sqref="B33:I54" name="Range3"/>
    <protectedRange sqref="B12:F25" name="Range2"/>
    <protectedRange sqref="B7:F10" name="Range1"/>
  </protectedRanges>
  <mergeCells count="72">
    <mergeCell ref="C54:E54"/>
    <mergeCell ref="F54:I54"/>
    <mergeCell ref="C51:E51"/>
    <mergeCell ref="F51:I51"/>
    <mergeCell ref="C52:E52"/>
    <mergeCell ref="F52:I52"/>
    <mergeCell ref="C53:E53"/>
    <mergeCell ref="F53:I53"/>
    <mergeCell ref="C47:D47"/>
    <mergeCell ref="E47:F47"/>
    <mergeCell ref="G47:I47"/>
    <mergeCell ref="B49:I49"/>
    <mergeCell ref="C50:E50"/>
    <mergeCell ref="F50:I50"/>
    <mergeCell ref="C45:D45"/>
    <mergeCell ref="E45:F45"/>
    <mergeCell ref="G45:I45"/>
    <mergeCell ref="C46:D46"/>
    <mergeCell ref="E46:F46"/>
    <mergeCell ref="G46:I46"/>
    <mergeCell ref="B42:I42"/>
    <mergeCell ref="C43:D43"/>
    <mergeCell ref="E43:F43"/>
    <mergeCell ref="G43:I43"/>
    <mergeCell ref="C44:D44"/>
    <mergeCell ref="E44:F44"/>
    <mergeCell ref="G44:I44"/>
    <mergeCell ref="B34:I34"/>
    <mergeCell ref="C36:F36"/>
    <mergeCell ref="G36:I36"/>
    <mergeCell ref="C37:F40"/>
    <mergeCell ref="G37:I38"/>
    <mergeCell ref="G39:I40"/>
    <mergeCell ref="C25:F25"/>
    <mergeCell ref="G25:I25"/>
    <mergeCell ref="B27:I27"/>
    <mergeCell ref="D29:G30"/>
    <mergeCell ref="B33:I33"/>
    <mergeCell ref="C21:F21"/>
    <mergeCell ref="G21:I21"/>
    <mergeCell ref="C22:F22"/>
    <mergeCell ref="G22:I22"/>
    <mergeCell ref="C24:F24"/>
    <mergeCell ref="G24:I24"/>
    <mergeCell ref="C17:F17"/>
    <mergeCell ref="G17:I17"/>
    <mergeCell ref="C18:F18"/>
    <mergeCell ref="G18:I18"/>
    <mergeCell ref="C19:F19"/>
    <mergeCell ref="G19:I19"/>
    <mergeCell ref="C14:F14"/>
    <mergeCell ref="G14:I14"/>
    <mergeCell ref="C15:F15"/>
    <mergeCell ref="G15:I15"/>
    <mergeCell ref="C16:F16"/>
    <mergeCell ref="G16:I16"/>
    <mergeCell ref="B11:I11"/>
    <mergeCell ref="C12:F12"/>
    <mergeCell ref="G12:I12"/>
    <mergeCell ref="C13:F13"/>
    <mergeCell ref="G13:I13"/>
    <mergeCell ref="C7:F7"/>
    <mergeCell ref="G7:I7"/>
    <mergeCell ref="C8:F8"/>
    <mergeCell ref="G8:I8"/>
    <mergeCell ref="C9:F9"/>
    <mergeCell ref="G9:I9"/>
    <mergeCell ref="B2:I2"/>
    <mergeCell ref="B3:I3"/>
    <mergeCell ref="B5:I5"/>
    <mergeCell ref="C6:F6"/>
    <mergeCell ref="G6:I6"/>
  </mergeCells>
  <conditionalFormatting sqref="E43:F43">
    <cfRule type="cellIs" dxfId="29" priority="2" operator="lessThan">
      <formula>50</formula>
    </cfRule>
    <cfRule type="cellIs" dxfId="28" priority="3" operator="between">
      <formula>50</formula>
      <formula>74.999</formula>
    </cfRule>
    <cfRule type="cellIs" dxfId="27" priority="4" operator="greaterThanOrEqual">
      <formula>75</formula>
    </cfRule>
  </conditionalFormatting>
  <conditionalFormatting sqref="E44:F44">
    <cfRule type="cellIs" dxfId="26" priority="5" operator="lessThan">
      <formula>50</formula>
    </cfRule>
    <cfRule type="cellIs" dxfId="25" priority="6" operator="between">
      <formula>50</formula>
      <formula>74.999</formula>
    </cfRule>
    <cfRule type="cellIs" dxfId="24" priority="7" operator="greaterThanOrEqual">
      <formula>75</formula>
    </cfRule>
  </conditionalFormatting>
  <conditionalFormatting sqref="E45:F45">
    <cfRule type="cellIs" dxfId="23" priority="8" operator="lessThan">
      <formula>50</formula>
    </cfRule>
    <cfRule type="cellIs" dxfId="22" priority="9" operator="between">
      <formula>50</formula>
      <formula>74.999</formula>
    </cfRule>
    <cfRule type="cellIs" dxfId="21" priority="10" operator="greaterThanOrEqual">
      <formula>75</formula>
    </cfRule>
  </conditionalFormatting>
  <conditionalFormatting sqref="E46:F46">
    <cfRule type="cellIs" dxfId="20" priority="11" operator="lessThan">
      <formula>50</formula>
    </cfRule>
    <cfRule type="cellIs" dxfId="19" priority="12" operator="between">
      <formula>50</formula>
      <formula>74.999</formula>
    </cfRule>
    <cfRule type="cellIs" dxfId="18" priority="13" operator="greaterThanOrEqual">
      <formula>75</formula>
    </cfRule>
  </conditionalFormatting>
  <conditionalFormatting sqref="E47:F47">
    <cfRule type="cellIs" dxfId="17" priority="14" operator="lessThan">
      <formula>50</formula>
    </cfRule>
    <cfRule type="cellIs" dxfId="16" priority="15" operator="between">
      <formula>50</formula>
      <formula>74.999</formula>
    </cfRule>
    <cfRule type="cellIs" dxfId="15" priority="16" operator="greaterThanOrEqual">
      <formula>75</formula>
    </cfRule>
  </conditionalFormatting>
  <hyperlinks>
    <hyperlink ref="D29" r:id="rId1" location="'Score'!A1"/>
  </hyperlinks>
  <pageMargins left="0.75" right="0.75" top="1" bottom="1" header="0.511811023622047" footer="0.511811023622047"/>
  <pageSetup paperSize="9" orientation="portrait" horizontalDpi="300" verticalDpi="300" r:id="rId2"/>
  <extLst>
    <ext xmlns:x14="http://schemas.microsoft.com/office/spreadsheetml/2009/9/main" uri="{CCE6A557-97BC-4b89-ADB6-D9C93CAAB3DF}">
      <x14:dataValidations xmlns:xm="http://schemas.microsoft.com/office/excel/2006/main" count="15">
        <x14:dataValidation type="list" allowBlank="1" showInputMessage="1" showErrorMessage="1" errorTitle="Invalid entry" error="Please choose an option from the dropdown list." promptTitle="Industry" prompt="Select your industry">
          <x14:formula1>
            <xm:f>Lists!$A$2:$A$12</xm:f>
          </x14:formula1>
          <x14:formula2>
            <xm:f>0</xm:f>
          </x14:formula2>
          <xm:sqref>G7</xm:sqref>
        </x14:dataValidation>
        <x14:dataValidation type="list" allowBlank="1" showInputMessage="1" showErrorMessage="1" errorTitle="Invalid entry" error="Please choose an option from the dropdown list." promptTitle="Turnover" prompt="Select your annual turnover range">
          <x14:formula1>
            <xm:f>Lists!$B$2:$B$8</xm:f>
          </x14:formula1>
          <x14:formula2>
            <xm:f>0</xm:f>
          </x14:formula2>
          <xm:sqref>G8</xm:sqref>
        </x14:dataValidation>
        <x14:dataValidation type="list" allowBlank="1" showInputMessage="1" showErrorMessage="1" errorTitle="Invalid entry" error="Please choose an option from the dropdown list." promptTitle="Employees" prompt="Select number of employees">
          <x14:formula1>
            <xm:f>Lists!$C$2:$C$7</xm:f>
          </x14:formula1>
          <x14:formula2>
            <xm:f>0</xm:f>
          </x14:formula2>
          <xm:sqref>G9</xm:sqref>
        </x14:dataValidation>
        <x14:dataValidation type="list" allowBlank="1" showInputMessage="1" showErrorMessage="1" errorTitle="Invalid entry" error="Please choose an option from the dropdown list." promptTitle="Q4" prompt="Select the option that best describes your business">
          <x14:formula1>
            <xm:f>Lists!$G$2:$G$4</xm:f>
          </x14:formula1>
          <x14:formula2>
            <xm:f>0</xm:f>
          </x14:formula2>
          <xm:sqref>G12</xm:sqref>
        </x14:dataValidation>
        <x14:dataValidation type="list" allowBlank="1" showInputMessage="1" showErrorMessage="1" errorTitle="Invalid entry" error="Please choose an option from the dropdown list." promptTitle="Q5" prompt="Select the option that best describes your business">
          <x14:formula1>
            <xm:f>Lists!$H$2:$H$4</xm:f>
          </x14:formula1>
          <x14:formula2>
            <xm:f>0</xm:f>
          </x14:formula2>
          <xm:sqref>G13</xm:sqref>
        </x14:dataValidation>
        <x14:dataValidation type="list" allowBlank="1" showInputMessage="1" showErrorMessage="1" errorTitle="Invalid entry" error="Please choose an option from the dropdown list." promptTitle="Q6" prompt="Select the option that best describes your business">
          <x14:formula1>
            <xm:f>Lists!$I$2:$I$4</xm:f>
          </x14:formula1>
          <x14:formula2>
            <xm:f>0</xm:f>
          </x14:formula2>
          <xm:sqref>G14</xm:sqref>
        </x14:dataValidation>
        <x14:dataValidation type="list" allowBlank="1" showInputMessage="1" showErrorMessage="1" errorTitle="Invalid entry" error="Please choose an option from the dropdown list." promptTitle="Q7" prompt="Select the option that best describes your business">
          <x14:formula1>
            <xm:f>Lists!$J$2:$J$4</xm:f>
          </x14:formula1>
          <x14:formula2>
            <xm:f>0</xm:f>
          </x14:formula2>
          <xm:sqref>G15</xm:sqref>
        </x14:dataValidation>
        <x14:dataValidation type="list" allowBlank="1" showInputMessage="1" showErrorMessage="1" errorTitle="Invalid entry" error="Please choose an option from the dropdown list." promptTitle="Q8" prompt="Select the option that best describes your business">
          <x14:formula1>
            <xm:f>Lists!$K$2:$K$4</xm:f>
          </x14:formula1>
          <x14:formula2>
            <xm:f>0</xm:f>
          </x14:formula2>
          <xm:sqref>G16</xm:sqref>
        </x14:dataValidation>
        <x14:dataValidation type="list" allowBlank="1" showInputMessage="1" showErrorMessage="1" errorTitle="Invalid entry" error="Please choose an option from the dropdown list." promptTitle="Q9" prompt="Select the option that best describes your business">
          <x14:formula1>
            <xm:f>Lists!$L$2:$L$4</xm:f>
          </x14:formula1>
          <x14:formula2>
            <xm:f>0</xm:f>
          </x14:formula2>
          <xm:sqref>G17</xm:sqref>
        </x14:dataValidation>
        <x14:dataValidation type="list" allowBlank="1" showInputMessage="1" showErrorMessage="1" errorTitle="Invalid entry" error="Please choose an option from the dropdown list." promptTitle="Q10" prompt="Select the option that best describes your business">
          <x14:formula1>
            <xm:f>Lists!$M$2:$M$4</xm:f>
          </x14:formula1>
          <x14:formula2>
            <xm:f>0</xm:f>
          </x14:formula2>
          <xm:sqref>G18</xm:sqref>
        </x14:dataValidation>
        <x14:dataValidation type="list" allowBlank="1" showInputMessage="1" showErrorMessage="1" errorTitle="Invalid entry" error="Please choose an option from the dropdown list." promptTitle="Q11" prompt="Select the option that best describes your business">
          <x14:formula1>
            <xm:f>Lists!$N$2:$N$4</xm:f>
          </x14:formula1>
          <x14:formula2>
            <xm:f>0</xm:f>
          </x14:formula2>
          <xm:sqref>G19</xm:sqref>
        </x14:dataValidation>
        <x14:dataValidation type="list" allowBlank="1" showInputMessage="1" showErrorMessage="1" errorTitle="Invalid entry" error="Please choose an option from the dropdown list." promptTitle="Q12" prompt="Select the option that best describes your business">
          <x14:formula1>
            <xm:f>Lists!$O$2:$O$4</xm:f>
          </x14:formula1>
          <x14:formula2>
            <xm:f>0</xm:f>
          </x14:formula2>
          <xm:sqref>G21</xm:sqref>
        </x14:dataValidation>
        <x14:dataValidation type="list" allowBlank="1" showInputMessage="1" showErrorMessage="1" errorTitle="Invalid entry" error="Please choose an option from the dropdown list." promptTitle="Q13" prompt="Select the option that best describes your business">
          <x14:formula1>
            <xm:f>Lists!$O$2:$O$4</xm:f>
          </x14:formula1>
          <x14:formula2>
            <xm:f>0</xm:f>
          </x14:formula2>
          <xm:sqref>G22</xm:sqref>
        </x14:dataValidation>
        <x14:dataValidation type="list" allowBlank="1" showInputMessage="1" showErrorMessage="1" errorTitle="Invalid entry" error="Please choose an option from the dropdown list." promptTitle="Q14" prompt="Select your primary system">
          <x14:formula1>
            <xm:f>Lists!$D$2:$D$12</xm:f>
          </x14:formula1>
          <x14:formula2>
            <xm:f>0</xm:f>
          </x14:formula2>
          <xm:sqref>G24</xm:sqref>
        </x14:dataValidation>
        <x14:dataValidation type="list" allowBlank="1" showInputMessage="1" showErrorMessage="1" errorTitle="Invalid entry" error="Please choose an option from the dropdown list." promptTitle="Q15" prompt="Select the closest estimate">
          <x14:formula1>
            <xm:f>Lists!$E$2:$E$6</xm:f>
          </x14:formula1>
          <x14:formula2>
            <xm:f>0</xm:f>
          </x14:formula2>
          <xm:sqref>G25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22"/>
  <sheetViews>
    <sheetView showGridLines="0" zoomScaleNormal="100" workbookViewId="0">
      <selection activeCell="D26" sqref="D26"/>
    </sheetView>
  </sheetViews>
  <sheetFormatPr defaultColWidth="8.7109375" defaultRowHeight="15" x14ac:dyDescent="0.25"/>
  <cols>
    <col min="2" max="2" width="4" style="19" customWidth="1"/>
    <col min="3" max="3" width="26" style="19" customWidth="1"/>
    <col min="4" max="5" width="16" style="19" customWidth="1"/>
    <col min="6" max="9" width="14" style="19" customWidth="1"/>
  </cols>
  <sheetData>
    <row r="1" spans="2:9" ht="15.75" customHeight="1" x14ac:dyDescent="0.25"/>
    <row r="2" spans="2:9" ht="33.75" customHeight="1" x14ac:dyDescent="0.25">
      <c r="B2" s="43" t="s">
        <v>59</v>
      </c>
      <c r="C2" s="43"/>
      <c r="D2" s="43"/>
      <c r="E2" s="43"/>
      <c r="F2" s="43"/>
      <c r="G2" s="43"/>
      <c r="H2" s="43"/>
      <c r="I2" s="43"/>
    </row>
    <row r="3" spans="2:9" ht="19.5" customHeight="1" x14ac:dyDescent="0.25">
      <c r="B3" s="44" t="s">
        <v>65</v>
      </c>
      <c r="C3" s="44"/>
      <c r="D3" s="44"/>
      <c r="E3" s="44"/>
      <c r="F3" s="44"/>
      <c r="G3" s="44"/>
      <c r="H3" s="44"/>
      <c r="I3" s="44"/>
    </row>
    <row r="4" spans="2:9" x14ac:dyDescent="0.25">
      <c r="B4" s="20"/>
      <c r="I4" s="21"/>
    </row>
    <row r="5" spans="2:9" ht="15" customHeight="1" x14ac:dyDescent="0.25">
      <c r="B5" s="20"/>
      <c r="C5" s="45" t="s">
        <v>61</v>
      </c>
      <c r="D5" s="45"/>
      <c r="E5" s="45"/>
      <c r="F5" s="46" t="s">
        <v>62</v>
      </c>
      <c r="G5" s="46"/>
      <c r="H5" s="46"/>
      <c r="I5" s="46"/>
    </row>
    <row r="6" spans="2:9" ht="21.75" customHeight="1" x14ac:dyDescent="0.25">
      <c r="B6" s="20"/>
      <c r="C6" s="47" t="str">
        <f>IF(Calc!E20="","—",ROUND(Calc!E20,0)&amp;" / 100")</f>
        <v>—</v>
      </c>
      <c r="D6" s="47"/>
      <c r="E6" s="47"/>
      <c r="F6" s="48" t="str">
        <f>IF(Calc!E21="","—",Calc!E21)</f>
        <v>—</v>
      </c>
      <c r="G6" s="48"/>
      <c r="H6" s="48"/>
      <c r="I6" s="48"/>
    </row>
    <row r="7" spans="2:9" ht="21.75" customHeight="1" x14ac:dyDescent="0.25">
      <c r="B7" s="20"/>
      <c r="C7" s="47"/>
      <c r="D7" s="47"/>
      <c r="E7" s="47"/>
      <c r="F7" s="48"/>
      <c r="G7" s="48"/>
      <c r="H7" s="48"/>
      <c r="I7" s="48"/>
    </row>
    <row r="8" spans="2:9" ht="21.75" customHeight="1" x14ac:dyDescent="0.25">
      <c r="B8" s="20"/>
      <c r="C8" s="47"/>
      <c r="D8" s="47"/>
      <c r="E8" s="47"/>
      <c r="F8" s="49" t="str">
        <f>Calc!E22</f>
        <v/>
      </c>
      <c r="G8" s="49"/>
      <c r="H8" s="49"/>
      <c r="I8" s="49"/>
    </row>
    <row r="9" spans="2:9" ht="21.75" customHeight="1" x14ac:dyDescent="0.25">
      <c r="B9" s="20"/>
      <c r="C9" s="47"/>
      <c r="D9" s="47"/>
      <c r="E9" s="47"/>
      <c r="F9" s="49"/>
      <c r="G9" s="49"/>
      <c r="H9" s="49"/>
      <c r="I9" s="49"/>
    </row>
    <row r="10" spans="2:9" x14ac:dyDescent="0.25">
      <c r="B10" s="20"/>
      <c r="I10" s="21"/>
    </row>
    <row r="11" spans="2:9" ht="21.75" customHeight="1" x14ac:dyDescent="0.25">
      <c r="B11" s="50" t="s">
        <v>66</v>
      </c>
      <c r="C11" s="50"/>
      <c r="D11" s="50"/>
      <c r="E11" s="50"/>
      <c r="F11" s="50"/>
      <c r="G11" s="50"/>
      <c r="H11" s="50"/>
      <c r="I11" s="50"/>
    </row>
    <row r="12" spans="2:9" ht="19.5" customHeight="1" x14ac:dyDescent="0.25">
      <c r="B12" s="20"/>
      <c r="C12" s="22" t="str">
        <f>Calc!D15</f>
        <v>Process Standardization</v>
      </c>
      <c r="D12" s="51" t="str">
        <f>IF(Calc!E15="","—",ROUND(Calc!E15,0)&amp;" / 100")</f>
        <v>—</v>
      </c>
      <c r="E12" s="51"/>
      <c r="F12" s="52" t="str">
        <f>IF(Calc!E15="","",REPT("■",ROUND(Calc!E15/5,0)))</f>
        <v/>
      </c>
      <c r="G12" s="52"/>
      <c r="H12" s="52"/>
      <c r="I12" s="52"/>
    </row>
    <row r="13" spans="2:9" ht="19.5" customHeight="1" x14ac:dyDescent="0.25">
      <c r="B13" s="20"/>
      <c r="C13" s="22" t="str">
        <f>Calc!D16</f>
        <v>People Dependency</v>
      </c>
      <c r="D13" s="51" t="str">
        <f>IF(Calc!E16="","—",ROUND(Calc!E16,0)&amp;" / 100")</f>
        <v>—</v>
      </c>
      <c r="E13" s="51"/>
      <c r="F13" s="52" t="str">
        <f>IF(Calc!E16="","",REPT("■",ROUND(Calc!E16/5,0)))</f>
        <v/>
      </c>
      <c r="G13" s="52"/>
      <c r="H13" s="52"/>
      <c r="I13" s="52"/>
    </row>
    <row r="14" spans="2:9" ht="19.5" customHeight="1" x14ac:dyDescent="0.25">
      <c r="B14" s="20"/>
      <c r="C14" s="22" t="str">
        <f>Calc!D17</f>
        <v>System Utilization</v>
      </c>
      <c r="D14" s="51" t="str">
        <f>IF(Calc!E17="","—",ROUND(Calc!E17,0)&amp;" / 100")</f>
        <v>—</v>
      </c>
      <c r="E14" s="51"/>
      <c r="F14" s="52" t="str">
        <f>IF(Calc!E17="","",REPT("■",ROUND(Calc!E17/5,0)))</f>
        <v/>
      </c>
      <c r="G14" s="52"/>
      <c r="H14" s="52"/>
      <c r="I14" s="52"/>
    </row>
    <row r="15" spans="2:9" ht="19.5" customHeight="1" x14ac:dyDescent="0.25">
      <c r="B15" s="20"/>
      <c r="C15" s="22" t="str">
        <f>Calc!D18</f>
        <v>Performance &amp; Visibility</v>
      </c>
      <c r="D15" s="51" t="str">
        <f>IF(Calc!E18="","—",ROUND(Calc!E18,0)&amp;" / 100")</f>
        <v>—</v>
      </c>
      <c r="E15" s="51"/>
      <c r="F15" s="52" t="str">
        <f>IF(Calc!E18="","",REPT("■",ROUND(Calc!E18/5,0)))</f>
        <v/>
      </c>
      <c r="G15" s="52"/>
      <c r="H15" s="52"/>
      <c r="I15" s="52"/>
    </row>
    <row r="16" spans="2:9" ht="19.5" customHeight="1" x14ac:dyDescent="0.25">
      <c r="B16" s="20"/>
      <c r="C16" s="22" t="str">
        <f>Calc!D19</f>
        <v>Process Governance</v>
      </c>
      <c r="D16" s="51" t="str">
        <f>IF(Calc!E19="","—",ROUND(Calc!E19,0)&amp;" / 100")</f>
        <v>—</v>
      </c>
      <c r="E16" s="51"/>
      <c r="F16" s="52" t="str">
        <f>IF(Calc!E19="","",REPT("■",ROUND(Calc!E19/5,0)))</f>
        <v/>
      </c>
      <c r="G16" s="52"/>
      <c r="H16" s="52"/>
      <c r="I16" s="52"/>
    </row>
    <row r="17" spans="2:9" x14ac:dyDescent="0.25">
      <c r="B17" s="20"/>
      <c r="I17" s="21"/>
    </row>
    <row r="18" spans="2:9" ht="21.75" customHeight="1" x14ac:dyDescent="0.25">
      <c r="B18" s="50" t="s">
        <v>67</v>
      </c>
      <c r="C18" s="50"/>
      <c r="D18" s="50"/>
      <c r="E18" s="50"/>
      <c r="F18" s="50"/>
      <c r="G18" s="50"/>
      <c r="H18" s="50"/>
      <c r="I18" s="50"/>
    </row>
    <row r="19" spans="2:9" ht="19.5" customHeight="1" x14ac:dyDescent="0.25">
      <c r="B19" s="20"/>
      <c r="C19" s="53" t="str">
        <f>IF(Calc!E35="","",Calc!E35)</f>
        <v/>
      </c>
      <c r="D19" s="53"/>
      <c r="E19" s="53"/>
      <c r="F19" s="54" t="str">
        <f>IF(Calc!F35="","",Calc!F35)</f>
        <v/>
      </c>
      <c r="G19" s="54"/>
      <c r="H19" s="54"/>
      <c r="I19" s="54"/>
    </row>
    <row r="20" spans="2:9" ht="19.5" customHeight="1" x14ac:dyDescent="0.25">
      <c r="B20" s="20"/>
      <c r="C20" s="53" t="str">
        <f>IF(Calc!E36="","",Calc!E36)</f>
        <v/>
      </c>
      <c r="D20" s="53"/>
      <c r="E20" s="53"/>
      <c r="F20" s="54" t="str">
        <f>IF(Calc!F36="","",Calc!F36)</f>
        <v/>
      </c>
      <c r="G20" s="54"/>
      <c r="H20" s="54"/>
      <c r="I20" s="54"/>
    </row>
    <row r="21" spans="2:9" ht="19.5" customHeight="1" x14ac:dyDescent="0.25">
      <c r="B21" s="23"/>
      <c r="C21" s="55" t="str">
        <f>IF(Calc!E37="","",Calc!E37)</f>
        <v/>
      </c>
      <c r="D21" s="55"/>
      <c r="E21" s="55"/>
      <c r="F21" s="56" t="str">
        <f>IF(Calc!F37="","",Calc!F37)</f>
        <v/>
      </c>
      <c r="G21" s="56"/>
      <c r="H21" s="56"/>
      <c r="I21" s="56"/>
    </row>
    <row r="22" spans="2:9" ht="15.75" customHeight="1" x14ac:dyDescent="0.25">
      <c r="B22" s="24"/>
      <c r="C22" s="25"/>
      <c r="D22" s="25"/>
      <c r="E22" s="25"/>
      <c r="F22" s="25"/>
      <c r="G22" s="25"/>
      <c r="H22" s="25"/>
      <c r="I22" s="26"/>
    </row>
  </sheetData>
  <mergeCells count="25">
    <mergeCell ref="C21:E21"/>
    <mergeCell ref="F21:I21"/>
    <mergeCell ref="B18:I18"/>
    <mergeCell ref="C19:E19"/>
    <mergeCell ref="F19:I19"/>
    <mergeCell ref="C20:E20"/>
    <mergeCell ref="F20:I20"/>
    <mergeCell ref="D14:E14"/>
    <mergeCell ref="F14:I14"/>
    <mergeCell ref="D15:E15"/>
    <mergeCell ref="F15:I15"/>
    <mergeCell ref="D16:E16"/>
    <mergeCell ref="F16:I16"/>
    <mergeCell ref="B11:I11"/>
    <mergeCell ref="D12:E12"/>
    <mergeCell ref="F12:I12"/>
    <mergeCell ref="D13:E13"/>
    <mergeCell ref="F13:I13"/>
    <mergeCell ref="B2:I2"/>
    <mergeCell ref="B3:I3"/>
    <mergeCell ref="C5:E5"/>
    <mergeCell ref="F5:I5"/>
    <mergeCell ref="C6:E9"/>
    <mergeCell ref="F6:I7"/>
    <mergeCell ref="F8:I9"/>
  </mergeCells>
  <conditionalFormatting sqref="D12:E12">
    <cfRule type="cellIs" dxfId="14" priority="2" operator="lessThan">
      <formula>50</formula>
    </cfRule>
    <cfRule type="cellIs" dxfId="13" priority="3" operator="between">
      <formula>50</formula>
      <formula>74.999</formula>
    </cfRule>
    <cfRule type="cellIs" dxfId="12" priority="4" operator="greaterThanOrEqual">
      <formula>75</formula>
    </cfRule>
  </conditionalFormatting>
  <conditionalFormatting sqref="D13:E13">
    <cfRule type="cellIs" dxfId="11" priority="5" operator="lessThan">
      <formula>50</formula>
    </cfRule>
    <cfRule type="cellIs" dxfId="10" priority="6" operator="between">
      <formula>50</formula>
      <formula>74.999</formula>
    </cfRule>
    <cfRule type="cellIs" dxfId="9" priority="7" operator="greaterThanOrEqual">
      <formula>75</formula>
    </cfRule>
  </conditionalFormatting>
  <conditionalFormatting sqref="D14:E14">
    <cfRule type="cellIs" dxfId="8" priority="8" operator="lessThan">
      <formula>50</formula>
    </cfRule>
    <cfRule type="cellIs" dxfId="7" priority="9" operator="between">
      <formula>50</formula>
      <formula>74.999</formula>
    </cfRule>
    <cfRule type="cellIs" dxfId="6" priority="10" operator="greaterThanOrEqual">
      <formula>75</formula>
    </cfRule>
  </conditionalFormatting>
  <conditionalFormatting sqref="D15:E15">
    <cfRule type="cellIs" dxfId="5" priority="11" operator="lessThan">
      <formula>50</formula>
    </cfRule>
    <cfRule type="cellIs" dxfId="4" priority="12" operator="between">
      <formula>50</formula>
      <formula>74.999</formula>
    </cfRule>
    <cfRule type="cellIs" dxfId="3" priority="13" operator="greaterThanOrEqual">
      <formula>75</formula>
    </cfRule>
  </conditionalFormatting>
  <conditionalFormatting sqref="D16:E16">
    <cfRule type="cellIs" dxfId="2" priority="14" operator="lessThan">
      <formula>50</formula>
    </cfRule>
    <cfRule type="cellIs" dxfId="1" priority="15" operator="between">
      <formula>50</formula>
      <formula>74.999</formula>
    </cfRule>
    <cfRule type="cellIs" dxfId="0" priority="16" operator="greaterThanOrEqual">
      <formula>75</formula>
    </cfRule>
  </conditionalFormatting>
  <pageMargins left="0.75" right="0.75" top="1" bottom="1"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5"/>
  <sheetViews>
    <sheetView showGridLines="0" topLeftCell="A26" zoomScaleNormal="100" workbookViewId="0">
      <selection activeCell="B4" sqref="B4:H4"/>
    </sheetView>
  </sheetViews>
  <sheetFormatPr defaultColWidth="8.7109375" defaultRowHeight="15" x14ac:dyDescent="0.25"/>
  <cols>
    <col min="1" max="1" width="4" style="19" customWidth="1"/>
    <col min="2" max="2" width="30" style="19" customWidth="1"/>
    <col min="3" max="4" width="18" style="19" customWidth="1"/>
    <col min="5" max="8" width="14" style="19" customWidth="1"/>
  </cols>
  <sheetData>
    <row r="1" spans="1:8" ht="33.75" customHeight="1" x14ac:dyDescent="0.25">
      <c r="A1" s="57" t="s">
        <v>68</v>
      </c>
      <c r="B1" s="57"/>
      <c r="C1" s="57"/>
      <c r="D1" s="57"/>
      <c r="E1" s="57"/>
      <c r="F1" s="57"/>
      <c r="G1" s="57"/>
      <c r="H1" s="57"/>
    </row>
    <row r="4" spans="1:8" ht="15" customHeight="1" x14ac:dyDescent="0.25">
      <c r="B4" s="58" t="e">
        <f>IF(#REF!="","Prepared for: —","Prepared for: "&amp;#REF!&amp;"  |  "&amp;#REF!)</f>
        <v>#REF!</v>
      </c>
      <c r="C4" s="58"/>
      <c r="D4" s="58"/>
      <c r="E4" s="58"/>
      <c r="F4" s="58"/>
      <c r="G4" s="58"/>
      <c r="H4" s="58"/>
    </row>
    <row r="6" spans="1:8" ht="21.75" customHeight="1" x14ac:dyDescent="0.25">
      <c r="A6" s="59" t="s">
        <v>69</v>
      </c>
      <c r="B6" s="59"/>
      <c r="C6" s="59"/>
      <c r="D6" s="59"/>
      <c r="E6" s="59"/>
      <c r="F6" s="59"/>
      <c r="G6" s="59"/>
      <c r="H6" s="59"/>
    </row>
    <row r="7" spans="1:8" ht="15" customHeight="1" x14ac:dyDescent="0.25">
      <c r="B7" s="60" t="str">
        <f>IF(Calc!E20="","—",ROUND(Calc!E20,0)&amp;" / 100: "&amp;Calc!E21)</f>
        <v>—</v>
      </c>
      <c r="C7" s="60"/>
      <c r="D7" s="60"/>
      <c r="E7" s="61" t="str">
        <f>Calc!E22</f>
        <v/>
      </c>
      <c r="F7" s="61"/>
      <c r="G7" s="61"/>
      <c r="H7" s="61"/>
    </row>
    <row r="8" spans="1:8" ht="15" customHeight="1" x14ac:dyDescent="0.25">
      <c r="B8" s="60"/>
      <c r="C8" s="60"/>
      <c r="D8" s="60"/>
      <c r="E8" s="61"/>
      <c r="F8" s="61"/>
      <c r="G8" s="61"/>
      <c r="H8" s="61"/>
    </row>
    <row r="10" spans="1:8" ht="21.75" customHeight="1" x14ac:dyDescent="0.25">
      <c r="A10" s="59" t="s">
        <v>70</v>
      </c>
      <c r="B10" s="59"/>
      <c r="C10" s="59"/>
      <c r="D10" s="59"/>
      <c r="E10" s="59"/>
      <c r="F10" s="59"/>
      <c r="G10" s="59"/>
      <c r="H10" s="59"/>
    </row>
    <row r="11" spans="1:8" ht="15" customHeight="1" x14ac:dyDescent="0.25">
      <c r="B11" s="27" t="str">
        <f>Calc!D15</f>
        <v>Process Standardization</v>
      </c>
      <c r="C11" s="62" t="str">
        <f>IF(Calc!E15="","—",ROUND(Calc!E15,0)&amp;"/100")</f>
        <v>—</v>
      </c>
      <c r="D11" s="62"/>
    </row>
    <row r="12" spans="1:8" ht="27.75" customHeight="1" x14ac:dyDescent="0.25">
      <c r="B12" s="63" t="str">
        <f>IF(Calc!F24="Strong","Your processes are consistent and monitored across the business, providing a strong foundation for scale.",IF(Calc!F24="Needs Attention","Some processes are standardized, but inconsistency across teams/locations is creating friction.",IF(Calc!F24="High Risk","Processes vary by team or individual, which limits consistency, quality and scalability.","—")))</f>
        <v>—</v>
      </c>
      <c r="C12" s="63"/>
      <c r="D12" s="63"/>
      <c r="E12" s="63"/>
      <c r="F12" s="63"/>
      <c r="G12" s="63"/>
      <c r="H12" s="63"/>
    </row>
    <row r="13" spans="1:8" ht="15" customHeight="1" x14ac:dyDescent="0.25">
      <c r="B13" s="27" t="str">
        <f>Calc!D16</f>
        <v>People Dependency</v>
      </c>
      <c r="C13" s="62" t="str">
        <f>IF(Calc!E16="","—",ROUND(Calc!E16,0)&amp;"/100")</f>
        <v>—</v>
      </c>
      <c r="D13" s="62"/>
    </row>
    <row r="14" spans="1:8" ht="27.75" customHeight="1" x14ac:dyDescent="0.25">
      <c r="B14" s="63" t="str">
        <f>IF(Calc!F25="Strong","Knowledge is well documented and transferable, so the business is not overly reliant on individuals.",IF(Calc!F25="Needs Attention","Handover is possible but requires effort, and there is real key-person risk.",IF(Calc!F25="High Risk","Critical knowledge sits with individuals, creating a significant business continuity risk.","—")))</f>
        <v>—</v>
      </c>
      <c r="C14" s="63"/>
      <c r="D14" s="63"/>
      <c r="E14" s="63"/>
      <c r="F14" s="63"/>
      <c r="G14" s="63"/>
      <c r="H14" s="63"/>
    </row>
    <row r="15" spans="1:8" ht="15" customHeight="1" x14ac:dyDescent="0.25">
      <c r="B15" s="27" t="str">
        <f>Calc!D17</f>
        <v>System Utilization</v>
      </c>
      <c r="C15" s="62" t="str">
        <f>IF(Calc!E17="","—",ROUND(Calc!E17,0)&amp;"/100")</f>
        <v>—</v>
      </c>
      <c r="D15" s="62"/>
    </row>
    <row r="16" spans="1:8" ht="27.75" customHeight="1" x14ac:dyDescent="0.25">
      <c r="B16" s="63" t="str">
        <f>IF(Calc!F26="Strong","Your systems are well adopted and most operations run through them, forming a strong digital backbone.",IF(Calc!F26="Needs Attention","Systems are in place but under-utilized, leaving gaps in data and control.",IF(Calc!F26="High Risk","Operations rely heavily on manual work outside your systems, limiting visibility and efficiency.","—")))</f>
        <v>—</v>
      </c>
      <c r="C16" s="63"/>
      <c r="D16" s="63"/>
      <c r="E16" s="63"/>
      <c r="F16" s="63"/>
      <c r="G16" s="63"/>
      <c r="H16" s="63"/>
    </row>
    <row r="17" spans="1:8" ht="15" customHeight="1" x14ac:dyDescent="0.25">
      <c r="B17" s="27" t="str">
        <f>Calc!D18</f>
        <v>Performance &amp; Visibility</v>
      </c>
      <c r="C17" s="62" t="str">
        <f>IF(Calc!E18="","—",ROUND(Calc!E18,0)&amp;"/100")</f>
        <v>—</v>
      </c>
      <c r="D17" s="62"/>
    </row>
    <row r="18" spans="1:8" ht="27.75" customHeight="1" x14ac:dyDescent="0.25">
      <c r="B18" s="63" t="str">
        <f>IF(Calc!F27="Strong","Management has real-time, metric-driven visibility into operational performance.",IF(Calc!F27="Needs Attention","Some visibility exists, but it relies on manual analysis rather than defined metrics.",IF(Calc!F27="High Risk","Problems are typically identified only after they affect the business, meaning visibility is reactive.","—")))</f>
        <v>—</v>
      </c>
      <c r="C18" s="63"/>
      <c r="D18" s="63"/>
      <c r="E18" s="63"/>
      <c r="F18" s="63"/>
      <c r="G18" s="63"/>
      <c r="H18" s="63"/>
    </row>
    <row r="19" spans="1:8" ht="15" customHeight="1" x14ac:dyDescent="0.25">
      <c r="B19" s="27" t="str">
        <f>Calc!D19</f>
        <v>Process Governance</v>
      </c>
      <c r="C19" s="62" t="str">
        <f>IF(Calc!E19="","—",ROUND(Calc!E19,0)&amp;"/100")</f>
        <v>—</v>
      </c>
      <c r="D19" s="62"/>
    </row>
    <row r="20" spans="1:8" ht="27.75" customHeight="1" x14ac:dyDescent="0.25">
      <c r="B20" s="63" t="str">
        <f>IF(Calc!F28="Strong","Ownership and accountability are clear, and issues are tracked to root cause.",IF(Calc!F28="Needs Attention","Ownership exists but accountability and follow-through are inconsistent.",IF(Calc!F28="High Risk","Lack of clear ownership means recurring problems are rarely resolved at the root cause.","—")))</f>
        <v>—</v>
      </c>
      <c r="C20" s="63"/>
      <c r="D20" s="63"/>
      <c r="E20" s="63"/>
      <c r="F20" s="63"/>
      <c r="G20" s="63"/>
      <c r="H20" s="63"/>
    </row>
    <row r="22" spans="1:8" ht="21.75" customHeight="1" x14ac:dyDescent="0.25">
      <c r="A22" s="59" t="s">
        <v>71</v>
      </c>
      <c r="B22" s="59"/>
      <c r="C22" s="59"/>
      <c r="D22" s="59"/>
      <c r="E22" s="59"/>
      <c r="F22" s="59"/>
      <c r="G22" s="59"/>
      <c r="H22" s="59"/>
    </row>
    <row r="23" spans="1:8" ht="15" customHeight="1" x14ac:dyDescent="0.25">
      <c r="B23" s="64" t="str">
        <f>IF(Calc!E35="","",Calc!E35&amp;"  (" &amp;Calc!F35&amp;")")</f>
        <v/>
      </c>
      <c r="C23" s="64"/>
      <c r="D23" s="64"/>
    </row>
    <row r="24" spans="1:8" ht="25.5" customHeight="1" x14ac:dyDescent="0.25">
      <c r="B24" s="65" t="str">
        <f>IF(Calc!E35="","",IF(Calc!E35="Process Standardization","Document and standardize your top 3–5 critical processes; roll out a single standard operating procedure across all teams/locations.",IF(Calc!E35="People Dependency","Create process documentation and cross-training plans for every business-critical role.",IF(Calc!E35="System Utilization","Audit current system usage, retire manual workarounds, and drive full adoption of your ERP/CRM.",IF(Calc!E35="Performance &amp; Visibility","Define KPIs for every critical process and build a simple dashboard for real-time visibility.",IF(Calc!E35="Process Governance","Assign a named owner to every critical process and introduce a root-cause tracking mechanism.","—"))))))</f>
        <v/>
      </c>
      <c r="C24" s="65"/>
      <c r="D24" s="65"/>
      <c r="E24" s="65"/>
      <c r="F24" s="65"/>
      <c r="G24" s="65"/>
      <c r="H24" s="65"/>
    </row>
    <row r="25" spans="1:8" ht="15" customHeight="1" x14ac:dyDescent="0.25">
      <c r="B25" s="64" t="str">
        <f>IF(Calc!E36="","",Calc!E36&amp;"  (" &amp;Calc!F36&amp;")")</f>
        <v/>
      </c>
      <c r="C25" s="64"/>
      <c r="D25" s="64"/>
    </row>
    <row r="26" spans="1:8" ht="25.5" customHeight="1" x14ac:dyDescent="0.25">
      <c r="B26" s="65" t="str">
        <f>IF(Calc!E36="","",IF(Calc!E36="Process Standardization","Document and standardize your top 3–5 critical processes; roll out a single standard operating procedure across all teams/locations.",IF(Calc!E36="People Dependency","Create process documentation and cross-training plans for every business-critical role.",IF(Calc!E36="System Utilization","Audit current system usage, retire manual workarounds, and drive full adoption of your ERP/CRM.",IF(Calc!E36="Performance &amp; Visibility","Define KPIs for every critical process and build a simple dashboard for real-time visibility.",IF(Calc!E36="Process Governance","Assign a named owner to every critical process and introduce a root-cause tracking mechanism.","—"))))))</f>
        <v/>
      </c>
      <c r="C26" s="65"/>
      <c r="D26" s="65"/>
      <c r="E26" s="65"/>
      <c r="F26" s="65"/>
      <c r="G26" s="65"/>
      <c r="H26" s="65"/>
    </row>
    <row r="27" spans="1:8" ht="15" customHeight="1" x14ac:dyDescent="0.25">
      <c r="B27" s="64" t="str">
        <f>IF(Calc!E37="","",Calc!E37&amp;"  (" &amp;Calc!F37&amp;")")</f>
        <v/>
      </c>
      <c r="C27" s="64"/>
      <c r="D27" s="64"/>
    </row>
    <row r="28" spans="1:8" ht="25.5" customHeight="1" x14ac:dyDescent="0.25">
      <c r="B28" s="65" t="str">
        <f>IF(Calc!E37="","",IF(Calc!E37="Process Standardization","Document and standardize your top 3–5 critical processes; roll out a single standard operating procedure across all teams/locations.",IF(Calc!E37="People Dependency","Create process documentation and cross-training plans for every business-critical role.",IF(Calc!E37="System Utilization","Audit current system usage, retire manual workarounds, and drive full adoption of your ERP/CRM.",IF(Calc!E37="Performance &amp; Visibility","Define KPIs for every critical process and build a simple dashboard for real-time visibility.",IF(Calc!E37="Process Governance","Assign a named owner to every critical process and introduce a root-cause tracking mechanism.","—"))))))</f>
        <v/>
      </c>
      <c r="C28" s="65"/>
      <c r="D28" s="65"/>
      <c r="E28" s="65"/>
      <c r="F28" s="65"/>
      <c r="G28" s="65"/>
      <c r="H28" s="65"/>
    </row>
    <row r="30" spans="1:8" ht="15" customHeight="1" x14ac:dyDescent="0.25">
      <c r="B30" s="66" t="s">
        <v>72</v>
      </c>
      <c r="C30" s="66"/>
      <c r="D30" s="66"/>
      <c r="E30" s="66"/>
      <c r="F30" s="66"/>
      <c r="G30" s="66"/>
      <c r="H30" s="66"/>
    </row>
    <row r="32" spans="1:8" ht="27.75" customHeight="1" x14ac:dyDescent="0.25">
      <c r="C32" s="67" t="s">
        <v>73</v>
      </c>
      <c r="D32" s="67"/>
      <c r="E32" s="67"/>
      <c r="F32" s="67"/>
    </row>
    <row r="33" spans="2:8" ht="15" customHeight="1" x14ac:dyDescent="0.25">
      <c r="C33" s="67"/>
      <c r="D33" s="67"/>
      <c r="E33" s="67"/>
      <c r="F33" s="67"/>
    </row>
    <row r="35" spans="2:8" ht="15" customHeight="1" x14ac:dyDescent="0.25">
      <c r="B35" s="68" t="s">
        <v>74</v>
      </c>
      <c r="C35" s="68"/>
      <c r="D35" s="68"/>
      <c r="E35" s="68"/>
      <c r="F35" s="68"/>
      <c r="G35" s="68"/>
      <c r="H35" s="68"/>
    </row>
  </sheetData>
  <mergeCells count="26">
    <mergeCell ref="B35:H35"/>
    <mergeCell ref="B26:H26"/>
    <mergeCell ref="B27:D27"/>
    <mergeCell ref="B28:H28"/>
    <mergeCell ref="B30:H30"/>
    <mergeCell ref="C32:F33"/>
    <mergeCell ref="B20:H20"/>
    <mergeCell ref="A22:H22"/>
    <mergeCell ref="B23:D23"/>
    <mergeCell ref="B24:H24"/>
    <mergeCell ref="B25:D25"/>
    <mergeCell ref="C15:D15"/>
    <mergeCell ref="B16:H16"/>
    <mergeCell ref="C17:D17"/>
    <mergeCell ref="B18:H18"/>
    <mergeCell ref="C19:D19"/>
    <mergeCell ref="A10:H10"/>
    <mergeCell ref="C11:D11"/>
    <mergeCell ref="B12:H12"/>
    <mergeCell ref="C13:D13"/>
    <mergeCell ref="B14:H14"/>
    <mergeCell ref="A1:H1"/>
    <mergeCell ref="B4:H4"/>
    <mergeCell ref="A6:H6"/>
    <mergeCell ref="B7:D8"/>
    <mergeCell ref="E7:H8"/>
  </mergeCells>
  <hyperlinks>
    <hyperlink ref="C32" r:id="rId1" location="'Consultation'!A1"/>
    <hyperlink ref="B35" r:id="rId2" location="'Score'!A1"/>
  </hyperlinks>
  <pageMargins left="0.75" right="0.75" top="1" bottom="1" header="0.511811023622047" footer="0.511811023622047"/>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showGridLines="0" zoomScaleNormal="100" workbookViewId="0">
      <selection sqref="A1:H1"/>
    </sheetView>
  </sheetViews>
  <sheetFormatPr defaultColWidth="8.7109375" defaultRowHeight="15" x14ac:dyDescent="0.25"/>
  <cols>
    <col min="1" max="1" width="4" style="19" customWidth="1"/>
    <col min="2" max="6" width="18" style="19" customWidth="1"/>
    <col min="7" max="8" width="14" style="19" customWidth="1"/>
  </cols>
  <sheetData>
    <row r="1" spans="1:8" ht="33.75" customHeight="1" x14ac:dyDescent="0.25">
      <c r="A1" s="57" t="s">
        <v>75</v>
      </c>
      <c r="B1" s="57"/>
      <c r="C1" s="57"/>
      <c r="D1" s="57"/>
      <c r="E1" s="57"/>
      <c r="F1" s="57"/>
      <c r="G1" s="57"/>
      <c r="H1" s="57"/>
    </row>
    <row r="2" spans="1:8" ht="19.5" customHeight="1" x14ac:dyDescent="0.25">
      <c r="A2" s="69" t="s">
        <v>76</v>
      </c>
      <c r="B2" s="69"/>
      <c r="C2" s="69"/>
      <c r="D2" s="69"/>
      <c r="E2" s="69"/>
      <c r="F2" s="69"/>
      <c r="G2" s="69"/>
      <c r="H2" s="69"/>
    </row>
    <row r="4" spans="1:8" ht="15" customHeight="1" x14ac:dyDescent="0.25">
      <c r="B4" s="45" t="e">
        <f>IF(#REF!="","Thank you for completing the Business Process Health Check.","Thank you, "&amp;#REF!&amp;", for completing the Business Process Health Check.")</f>
        <v>#REF!</v>
      </c>
      <c r="C4" s="45"/>
      <c r="D4" s="45"/>
      <c r="E4" s="45"/>
      <c r="F4" s="45"/>
      <c r="G4" s="45"/>
      <c r="H4" s="45"/>
    </row>
    <row r="6" spans="1:8" ht="15" customHeight="1" x14ac:dyDescent="0.25">
      <c r="B6" s="58" t="s">
        <v>77</v>
      </c>
      <c r="C6" s="58"/>
      <c r="D6" s="58"/>
      <c r="E6" s="58"/>
      <c r="F6" s="58"/>
      <c r="G6" s="58"/>
      <c r="H6" s="58"/>
    </row>
    <row r="7" spans="1:8" ht="15" customHeight="1" x14ac:dyDescent="0.25">
      <c r="B7" s="58"/>
      <c r="C7" s="58"/>
      <c r="D7" s="58"/>
      <c r="E7" s="58"/>
      <c r="F7" s="58"/>
      <c r="G7" s="58"/>
      <c r="H7" s="58"/>
    </row>
    <row r="8" spans="1:8" ht="15" customHeight="1" x14ac:dyDescent="0.25">
      <c r="B8" s="58"/>
      <c r="C8" s="58"/>
      <c r="D8" s="58"/>
      <c r="E8" s="58"/>
      <c r="F8" s="58"/>
      <c r="G8" s="58"/>
      <c r="H8" s="58"/>
    </row>
    <row r="9" spans="1:8" ht="15" customHeight="1" x14ac:dyDescent="0.25">
      <c r="B9" s="58"/>
      <c r="C9" s="58"/>
      <c r="D9" s="58"/>
      <c r="E9" s="58"/>
      <c r="F9" s="58"/>
      <c r="G9" s="58"/>
      <c r="H9" s="58"/>
    </row>
    <row r="11" spans="1:8" ht="21.75" customHeight="1" x14ac:dyDescent="0.25">
      <c r="A11" s="59" t="s">
        <v>78</v>
      </c>
      <c r="B11" s="59"/>
      <c r="C11" s="59"/>
      <c r="D11" s="59"/>
      <c r="E11" s="59"/>
      <c r="F11" s="59"/>
      <c r="G11" s="59"/>
      <c r="H11" s="59"/>
    </row>
    <row r="12" spans="1:8" ht="15" customHeight="1" x14ac:dyDescent="0.25">
      <c r="B12" s="53" t="str">
        <f>IF(Calc!E20="","—","Overall Score: "&amp;ROUND(Calc!E20,0)&amp;"/100  ("&amp;Calc!E21&amp;")")</f>
        <v>—</v>
      </c>
      <c r="C12" s="53"/>
      <c r="D12" s="53"/>
      <c r="E12" s="65" t="e">
        <f>IF(#REF!="","","Report will be sent to: "&amp;#REF!)</f>
        <v>#REF!</v>
      </c>
      <c r="F12" s="65"/>
      <c r="G12" s="65"/>
      <c r="H12" s="65"/>
    </row>
    <row r="14" spans="1:8" ht="21.75" customHeight="1" x14ac:dyDescent="0.25">
      <c r="A14" s="59" t="s">
        <v>79</v>
      </c>
      <c r="B14" s="59"/>
      <c r="C14" s="59"/>
      <c r="D14" s="59"/>
      <c r="E14" s="59"/>
      <c r="F14" s="59"/>
      <c r="G14" s="59"/>
      <c r="H14" s="59"/>
    </row>
    <row r="15" spans="1:8" ht="15" customHeight="1" x14ac:dyDescent="0.25">
      <c r="B15" s="70" t="s">
        <v>80</v>
      </c>
      <c r="C15" s="70"/>
      <c r="D15" s="70"/>
      <c r="E15" s="70"/>
      <c r="F15" s="70"/>
      <c r="G15" s="70"/>
      <c r="H15" s="70"/>
    </row>
    <row r="16" spans="1:8" ht="15" customHeight="1" x14ac:dyDescent="0.25">
      <c r="B16" s="70"/>
      <c r="C16" s="70"/>
      <c r="D16" s="70"/>
      <c r="E16" s="70"/>
      <c r="F16" s="70"/>
      <c r="G16" s="70"/>
      <c r="H16" s="70"/>
    </row>
    <row r="17" spans="2:8" ht="15" customHeight="1" x14ac:dyDescent="0.25">
      <c r="B17" s="71"/>
      <c r="C17" s="71"/>
      <c r="D17" s="71"/>
      <c r="E17" s="71"/>
      <c r="F17" s="71"/>
      <c r="G17" s="71"/>
      <c r="H17" s="71"/>
    </row>
    <row r="18" spans="2:8" ht="15" customHeight="1" x14ac:dyDescent="0.25">
      <c r="B18" s="71"/>
      <c r="C18" s="71"/>
      <c r="D18" s="71"/>
      <c r="E18" s="71"/>
      <c r="F18" s="71"/>
      <c r="G18" s="71"/>
      <c r="H18" s="71"/>
    </row>
    <row r="19" spans="2:8" ht="15" customHeight="1" x14ac:dyDescent="0.25">
      <c r="B19" s="71"/>
      <c r="C19" s="71"/>
      <c r="D19" s="71"/>
      <c r="E19" s="71"/>
      <c r="F19" s="71"/>
      <c r="G19" s="71"/>
      <c r="H19" s="71"/>
    </row>
    <row r="21" spans="2:8" ht="23.25" customHeight="1" x14ac:dyDescent="0.25">
      <c r="B21" s="72" t="s">
        <v>81</v>
      </c>
      <c r="C21" s="72"/>
      <c r="D21" s="72"/>
      <c r="E21" s="72"/>
      <c r="F21" s="72"/>
      <c r="G21" s="72"/>
      <c r="H21" s="72"/>
    </row>
    <row r="23" spans="2:8" ht="27.75" customHeight="1" x14ac:dyDescent="0.25">
      <c r="C23" s="67" t="s">
        <v>82</v>
      </c>
      <c r="D23" s="67"/>
      <c r="E23" s="67"/>
      <c r="F23" s="67"/>
    </row>
    <row r="24" spans="2:8" ht="15" customHeight="1" x14ac:dyDescent="0.25">
      <c r="C24" s="67"/>
      <c r="D24" s="67"/>
      <c r="E24" s="67"/>
      <c r="F24" s="67"/>
    </row>
    <row r="26" spans="2:8" ht="15" customHeight="1" x14ac:dyDescent="0.25">
      <c r="B26" s="68" t="s">
        <v>83</v>
      </c>
      <c r="C26" s="68"/>
      <c r="D26" s="68"/>
      <c r="E26" s="68"/>
      <c r="F26" s="68"/>
      <c r="G26" s="68"/>
      <c r="H26" s="68"/>
    </row>
  </sheetData>
  <mergeCells count="13">
    <mergeCell ref="B21:H21"/>
    <mergeCell ref="C23:F24"/>
    <mergeCell ref="B26:H26"/>
    <mergeCell ref="B12:D12"/>
    <mergeCell ref="E12:H12"/>
    <mergeCell ref="A14:H14"/>
    <mergeCell ref="B15:H16"/>
    <mergeCell ref="B17:H19"/>
    <mergeCell ref="A1:H1"/>
    <mergeCell ref="A2:H2"/>
    <mergeCell ref="B4:H4"/>
    <mergeCell ref="B6:H9"/>
    <mergeCell ref="A11:H11"/>
  </mergeCells>
  <hyperlinks>
    <hyperlink ref="C23" r:id="rId1" location="'Consultation'!A1"/>
    <hyperlink ref="B26" r:id="rId2" location="'Detailed%20Report'!A1"/>
  </hyperlinks>
  <pageMargins left="0.75" right="0.75" top="1" bottom="1" header="0.511811023622047" footer="0.511811023622047"/>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5"/>
  <sheetViews>
    <sheetView showGridLines="0" topLeftCell="A4" zoomScaleNormal="100" workbookViewId="0">
      <selection activeCell="A4" sqref="A4:H4"/>
    </sheetView>
  </sheetViews>
  <sheetFormatPr defaultColWidth="8.7109375" defaultRowHeight="15" x14ac:dyDescent="0.25"/>
  <cols>
    <col min="1" max="1" width="4" style="19" customWidth="1"/>
    <col min="2" max="4" width="34" style="19" customWidth="1"/>
    <col min="5" max="8" width="14" style="19" customWidth="1"/>
  </cols>
  <sheetData>
    <row r="1" spans="1:8" ht="33.75" customHeight="1" x14ac:dyDescent="0.25">
      <c r="A1" s="57" t="s">
        <v>84</v>
      </c>
      <c r="B1" s="57"/>
      <c r="C1" s="57"/>
      <c r="D1" s="57"/>
      <c r="E1" s="57"/>
      <c r="F1" s="57"/>
      <c r="G1" s="57"/>
      <c r="H1" s="57"/>
    </row>
    <row r="2" spans="1:8" ht="19.5" customHeight="1" x14ac:dyDescent="0.25">
      <c r="A2" s="69" t="s">
        <v>85</v>
      </c>
      <c r="B2" s="69"/>
      <c r="C2" s="69"/>
      <c r="D2" s="69"/>
      <c r="E2" s="69"/>
      <c r="F2" s="69"/>
      <c r="G2" s="69"/>
      <c r="H2" s="69"/>
    </row>
    <row r="4" spans="1:8" ht="21.75" customHeight="1" x14ac:dyDescent="0.25">
      <c r="A4" s="59" t="s">
        <v>86</v>
      </c>
      <c r="B4" s="59"/>
      <c r="C4" s="59"/>
      <c r="D4" s="59"/>
      <c r="E4" s="59"/>
      <c r="F4" s="59"/>
      <c r="G4" s="59"/>
      <c r="H4" s="59"/>
    </row>
    <row r="5" spans="1:8" ht="15" customHeight="1" x14ac:dyDescent="0.25">
      <c r="B5" s="73" t="s">
        <v>87</v>
      </c>
      <c r="C5" s="73"/>
      <c r="D5" s="73"/>
      <c r="E5" s="73"/>
      <c r="F5" s="73"/>
      <c r="G5" s="73"/>
      <c r="H5" s="73"/>
    </row>
    <row r="6" spans="1:8" ht="23.25" customHeight="1" x14ac:dyDescent="0.25">
      <c r="B6" s="73" t="s">
        <v>88</v>
      </c>
      <c r="C6" s="73"/>
      <c r="D6" s="73"/>
      <c r="E6" s="73"/>
      <c r="F6" s="73"/>
      <c r="G6" s="73"/>
      <c r="H6" s="73"/>
    </row>
    <row r="7" spans="1:8" ht="23.25" customHeight="1" x14ac:dyDescent="0.25">
      <c r="B7" s="73" t="s">
        <v>89</v>
      </c>
      <c r="C7" s="73"/>
      <c r="D7" s="73"/>
      <c r="E7" s="73"/>
      <c r="F7" s="73"/>
      <c r="G7" s="73"/>
      <c r="H7" s="73"/>
    </row>
    <row r="9" spans="1:8" ht="21.75" customHeight="1" x14ac:dyDescent="0.25">
      <c r="A9" s="59" t="s">
        <v>90</v>
      </c>
      <c r="B9" s="59"/>
      <c r="C9" s="59"/>
      <c r="D9" s="59"/>
      <c r="E9" s="59"/>
      <c r="F9" s="59"/>
      <c r="G9" s="59"/>
      <c r="H9" s="59"/>
    </row>
    <row r="10" spans="1:8" ht="23.25" customHeight="1" x14ac:dyDescent="0.25">
      <c r="B10" s="74" t="s">
        <v>91</v>
      </c>
      <c r="C10" s="74"/>
      <c r="D10" s="74"/>
      <c r="E10" s="74"/>
      <c r="F10" s="74"/>
      <c r="G10" s="74"/>
      <c r="H10" s="74"/>
    </row>
    <row r="11" spans="1:8" ht="15" customHeight="1" x14ac:dyDescent="0.25">
      <c r="B11" s="75" t="s">
        <v>92</v>
      </c>
      <c r="C11" s="75"/>
      <c r="D11" s="75"/>
      <c r="E11" s="73" t="s">
        <v>93</v>
      </c>
      <c r="F11" s="73"/>
      <c r="G11" s="73"/>
      <c r="H11" s="73"/>
    </row>
    <row r="12" spans="1:8" ht="15" customHeight="1" x14ac:dyDescent="0.25">
      <c r="B12" s="75" t="s">
        <v>94</v>
      </c>
      <c r="C12" s="75"/>
      <c r="D12" s="75"/>
      <c r="E12" s="73" t="s">
        <v>28</v>
      </c>
      <c r="F12" s="73"/>
      <c r="G12" s="73"/>
      <c r="H12" s="73"/>
    </row>
    <row r="13" spans="1:8" ht="15" customHeight="1" x14ac:dyDescent="0.25">
      <c r="B13" s="75" t="s">
        <v>95</v>
      </c>
      <c r="C13" s="75"/>
      <c r="D13" s="75"/>
      <c r="E13" s="73" t="s">
        <v>96</v>
      </c>
      <c r="F13" s="73"/>
      <c r="G13" s="73"/>
      <c r="H13" s="73"/>
    </row>
    <row r="14" spans="1:8" ht="15" customHeight="1" x14ac:dyDescent="0.25">
      <c r="B14" s="75" t="s">
        <v>97</v>
      </c>
      <c r="C14" s="75"/>
      <c r="D14" s="75"/>
      <c r="E14" s="73" t="s">
        <v>98</v>
      </c>
      <c r="F14" s="73"/>
      <c r="G14" s="73"/>
      <c r="H14" s="73"/>
    </row>
    <row r="15" spans="1:8" ht="15" customHeight="1" x14ac:dyDescent="0.25">
      <c r="B15" s="75" t="s">
        <v>99</v>
      </c>
      <c r="C15" s="75"/>
      <c r="D15" s="75"/>
      <c r="E15" s="73" t="s">
        <v>100</v>
      </c>
      <c r="F15" s="73"/>
      <c r="G15" s="73"/>
      <c r="H15" s="73"/>
    </row>
    <row r="17" spans="1:8" ht="21.75" customHeight="1" x14ac:dyDescent="0.25">
      <c r="A17" s="59" t="s">
        <v>101</v>
      </c>
      <c r="B17" s="59"/>
      <c r="C17" s="59"/>
      <c r="D17" s="59"/>
      <c r="E17" s="59"/>
      <c r="F17" s="59"/>
      <c r="G17" s="59"/>
      <c r="H17" s="59"/>
    </row>
    <row r="18" spans="1:8" ht="23.25" customHeight="1" x14ac:dyDescent="0.25">
      <c r="B18" s="73" t="s">
        <v>102</v>
      </c>
      <c r="C18" s="73"/>
      <c r="D18" s="73"/>
      <c r="E18" s="73"/>
      <c r="F18" s="73"/>
      <c r="G18" s="73"/>
      <c r="H18" s="73"/>
    </row>
    <row r="20" spans="1:8" ht="21.75" customHeight="1" x14ac:dyDescent="0.25">
      <c r="A20" s="59" t="s">
        <v>103</v>
      </c>
      <c r="B20" s="59"/>
      <c r="C20" s="59"/>
      <c r="D20" s="59"/>
      <c r="E20" s="59"/>
      <c r="F20" s="59"/>
      <c r="G20" s="59"/>
      <c r="H20" s="59"/>
    </row>
    <row r="21" spans="1:8" ht="23.25" customHeight="1" x14ac:dyDescent="0.25">
      <c r="B21" s="75" t="s">
        <v>104</v>
      </c>
      <c r="C21" s="75"/>
      <c r="D21" s="75"/>
      <c r="E21" s="73" t="s">
        <v>105</v>
      </c>
      <c r="F21" s="73"/>
      <c r="G21" s="73"/>
      <c r="H21" s="73"/>
    </row>
    <row r="22" spans="1:8" ht="23.25" customHeight="1" x14ac:dyDescent="0.25">
      <c r="B22" s="75" t="s">
        <v>106</v>
      </c>
      <c r="C22" s="75"/>
      <c r="D22" s="75"/>
      <c r="E22" s="73" t="s">
        <v>107</v>
      </c>
      <c r="F22" s="73"/>
      <c r="G22" s="73"/>
      <c r="H22" s="73"/>
    </row>
    <row r="23" spans="1:8" ht="23.25" customHeight="1" x14ac:dyDescent="0.25">
      <c r="B23" s="75" t="s">
        <v>108</v>
      </c>
      <c r="C23" s="75"/>
      <c r="D23" s="75"/>
      <c r="E23" s="73" t="s">
        <v>109</v>
      </c>
      <c r="F23" s="73"/>
      <c r="G23" s="73"/>
      <c r="H23" s="73"/>
    </row>
    <row r="25" spans="1:8" ht="15" customHeight="1" x14ac:dyDescent="0.25">
      <c r="B25" s="65" t="s">
        <v>110</v>
      </c>
      <c r="C25" s="65"/>
      <c r="D25" s="65"/>
      <c r="E25" s="65"/>
      <c r="F25" s="65"/>
      <c r="G25" s="65"/>
      <c r="H25" s="65"/>
    </row>
    <row r="27" spans="1:8" ht="21.75" customHeight="1" x14ac:dyDescent="0.25">
      <c r="A27" s="59" t="s">
        <v>111</v>
      </c>
      <c r="B27" s="59"/>
      <c r="C27" s="59"/>
      <c r="D27" s="59"/>
      <c r="E27" s="59"/>
      <c r="F27" s="59"/>
      <c r="G27" s="59"/>
      <c r="H27" s="59"/>
    </row>
    <row r="28" spans="1:8" ht="15" customHeight="1" x14ac:dyDescent="0.25">
      <c r="B28" s="75" t="s">
        <v>112</v>
      </c>
      <c r="C28" s="75"/>
      <c r="D28" s="73" t="s">
        <v>113</v>
      </c>
      <c r="E28" s="73"/>
      <c r="F28" s="73"/>
      <c r="G28" s="73"/>
      <c r="H28" s="73"/>
    </row>
    <row r="29" spans="1:8" ht="15" customHeight="1" x14ac:dyDescent="0.25">
      <c r="B29" s="75" t="s">
        <v>114</v>
      </c>
      <c r="C29" s="75"/>
      <c r="D29" s="73" t="s">
        <v>115</v>
      </c>
      <c r="E29" s="73"/>
      <c r="F29" s="73"/>
      <c r="G29" s="73"/>
      <c r="H29" s="73"/>
    </row>
    <row r="30" spans="1:8" ht="15" customHeight="1" x14ac:dyDescent="0.25">
      <c r="B30" s="75" t="s">
        <v>116</v>
      </c>
      <c r="C30" s="75"/>
      <c r="D30" s="73" t="s">
        <v>117</v>
      </c>
      <c r="E30" s="73"/>
      <c r="F30" s="73"/>
      <c r="G30" s="73"/>
      <c r="H30" s="73"/>
    </row>
    <row r="31" spans="1:8" ht="15" customHeight="1" x14ac:dyDescent="0.25">
      <c r="B31" s="75" t="s">
        <v>118</v>
      </c>
      <c r="C31" s="75"/>
      <c r="D31" s="73" t="s">
        <v>119</v>
      </c>
      <c r="E31" s="73"/>
      <c r="F31" s="73"/>
      <c r="G31" s="73"/>
      <c r="H31" s="73"/>
    </row>
    <row r="32" spans="1:8" ht="15" customHeight="1" x14ac:dyDescent="0.25">
      <c r="B32" s="75" t="s">
        <v>120</v>
      </c>
      <c r="C32" s="75"/>
      <c r="D32" s="73" t="s">
        <v>121</v>
      </c>
      <c r="E32" s="73"/>
      <c r="F32" s="73"/>
      <c r="G32" s="73"/>
      <c r="H32" s="73"/>
    </row>
    <row r="33" spans="2:8" ht="15" customHeight="1" x14ac:dyDescent="0.25">
      <c r="B33" s="75" t="s">
        <v>122</v>
      </c>
      <c r="C33" s="75"/>
      <c r="D33" s="73" t="s">
        <v>123</v>
      </c>
      <c r="E33" s="73"/>
      <c r="F33" s="73"/>
      <c r="G33" s="73"/>
      <c r="H33" s="73"/>
    </row>
    <row r="34" spans="2:8" ht="15" customHeight="1" x14ac:dyDescent="0.25">
      <c r="B34" s="75" t="s">
        <v>124</v>
      </c>
      <c r="C34" s="75"/>
      <c r="D34" s="73" t="s">
        <v>125</v>
      </c>
      <c r="E34" s="73"/>
      <c r="F34" s="73"/>
      <c r="G34" s="73"/>
      <c r="H34" s="73"/>
    </row>
    <row r="35" spans="2:8" ht="15" customHeight="1" x14ac:dyDescent="0.25">
      <c r="B35" s="75" t="s">
        <v>126</v>
      </c>
      <c r="C35" s="75"/>
      <c r="D35" s="73" t="s">
        <v>127</v>
      </c>
      <c r="E35" s="73"/>
      <c r="F35" s="73"/>
      <c r="G35" s="73"/>
      <c r="H35" s="73"/>
    </row>
  </sheetData>
  <mergeCells count="45">
    <mergeCell ref="B33:C33"/>
    <mergeCell ref="D33:H33"/>
    <mergeCell ref="B34:C34"/>
    <mergeCell ref="D34:H34"/>
    <mergeCell ref="B35:C35"/>
    <mergeCell ref="D35:H35"/>
    <mergeCell ref="B30:C30"/>
    <mergeCell ref="D30:H30"/>
    <mergeCell ref="B31:C31"/>
    <mergeCell ref="D31:H31"/>
    <mergeCell ref="B32:C32"/>
    <mergeCell ref="D32:H32"/>
    <mergeCell ref="B25:H25"/>
    <mergeCell ref="A27:H27"/>
    <mergeCell ref="B28:C28"/>
    <mergeCell ref="D28:H28"/>
    <mergeCell ref="B29:C29"/>
    <mergeCell ref="D29:H29"/>
    <mergeCell ref="B21:D21"/>
    <mergeCell ref="E21:H21"/>
    <mergeCell ref="B22:D22"/>
    <mergeCell ref="E22:H22"/>
    <mergeCell ref="B23:D23"/>
    <mergeCell ref="E23:H23"/>
    <mergeCell ref="B15:D15"/>
    <mergeCell ref="E15:H15"/>
    <mergeCell ref="A17:H17"/>
    <mergeCell ref="B18:H18"/>
    <mergeCell ref="A20:H20"/>
    <mergeCell ref="B12:D12"/>
    <mergeCell ref="E12:H12"/>
    <mergeCell ref="B13:D13"/>
    <mergeCell ref="E13:H13"/>
    <mergeCell ref="B14:D14"/>
    <mergeCell ref="E14:H14"/>
    <mergeCell ref="B7:H7"/>
    <mergeCell ref="A9:H9"/>
    <mergeCell ref="B10:H10"/>
    <mergeCell ref="B11:D11"/>
    <mergeCell ref="E11:H11"/>
    <mergeCell ref="A1:H1"/>
    <mergeCell ref="A2:H2"/>
    <mergeCell ref="A4:H4"/>
    <mergeCell ref="B5:H5"/>
    <mergeCell ref="B6:H6"/>
  </mergeCells>
  <pageMargins left="0.75" right="0.75" top="1" bottom="1" header="0.511811023622047" footer="0.511811023622047"/>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2"/>
  <sheetViews>
    <sheetView zoomScaleNormal="100" workbookViewId="0">
      <selection activeCell="B12" sqref="B12"/>
    </sheetView>
  </sheetViews>
  <sheetFormatPr defaultColWidth="8.7109375" defaultRowHeight="15" x14ac:dyDescent="0.25"/>
  <cols>
    <col min="1" max="5" width="30" style="19" customWidth="1"/>
    <col min="7" max="15" width="30" style="19" customWidth="1"/>
    <col min="17" max="19" width="30" style="19" customWidth="1"/>
    <col min="21" max="21" width="30" style="19" customWidth="1"/>
    <col min="24" max="24" width="30" style="19" customWidth="1"/>
  </cols>
  <sheetData>
    <row r="1" spans="1:34" ht="15" customHeight="1" x14ac:dyDescent="0.25">
      <c r="A1" s="19" t="s">
        <v>128</v>
      </c>
      <c r="B1" s="19" t="s">
        <v>129</v>
      </c>
      <c r="C1" s="19" t="s">
        <v>130</v>
      </c>
      <c r="D1" s="19" t="s">
        <v>131</v>
      </c>
      <c r="E1" s="19" t="s">
        <v>132</v>
      </c>
      <c r="G1" s="19" t="s">
        <v>25</v>
      </c>
      <c r="H1" s="19" t="s">
        <v>28</v>
      </c>
      <c r="I1" s="19" t="s">
        <v>31</v>
      </c>
      <c r="J1" s="19" t="s">
        <v>34</v>
      </c>
      <c r="K1" s="19" t="s">
        <v>37</v>
      </c>
      <c r="L1" s="19" t="s">
        <v>40</v>
      </c>
      <c r="M1" s="19" t="s">
        <v>43</v>
      </c>
      <c r="N1" s="19" t="s">
        <v>46</v>
      </c>
      <c r="O1" s="19" t="s">
        <v>133</v>
      </c>
      <c r="Q1" s="19" t="s">
        <v>134</v>
      </c>
      <c r="R1" s="19" t="s">
        <v>135</v>
      </c>
      <c r="S1" s="19" t="s">
        <v>136</v>
      </c>
      <c r="U1" s="19" t="s">
        <v>137</v>
      </c>
      <c r="V1" s="28" t="s">
        <v>116</v>
      </c>
      <c r="X1" s="28" t="s">
        <v>132</v>
      </c>
      <c r="Y1" s="28" t="s">
        <v>116</v>
      </c>
      <c r="AA1" s="28" t="s">
        <v>138</v>
      </c>
      <c r="AB1" s="28" t="s">
        <v>139</v>
      </c>
      <c r="AC1" s="28" t="s">
        <v>140</v>
      </c>
      <c r="AD1" s="28" t="s">
        <v>141</v>
      </c>
      <c r="AF1" s="28" t="s">
        <v>138</v>
      </c>
      <c r="AG1" s="28" t="s">
        <v>139</v>
      </c>
      <c r="AH1" s="28" t="s">
        <v>140</v>
      </c>
    </row>
    <row r="2" spans="1:34" ht="15" customHeight="1" x14ac:dyDescent="0.25">
      <c r="A2" s="19" t="s">
        <v>142</v>
      </c>
      <c r="B2" s="19" t="s">
        <v>143</v>
      </c>
      <c r="C2" s="19" t="s">
        <v>144</v>
      </c>
      <c r="D2" s="19" t="s">
        <v>145</v>
      </c>
      <c r="E2" s="19" t="s">
        <v>57</v>
      </c>
      <c r="G2" s="19" t="s">
        <v>27</v>
      </c>
      <c r="H2" s="19" t="s">
        <v>30</v>
      </c>
      <c r="I2" s="19" t="s">
        <v>33</v>
      </c>
      <c r="J2" s="19" t="s">
        <v>36</v>
      </c>
      <c r="K2" s="19" t="s">
        <v>39</v>
      </c>
      <c r="L2" s="19" t="s">
        <v>42</v>
      </c>
      <c r="M2" s="19" t="s">
        <v>45</v>
      </c>
      <c r="N2" s="19" t="s">
        <v>48</v>
      </c>
      <c r="O2" s="19" t="s">
        <v>50</v>
      </c>
      <c r="Q2" s="19" t="s">
        <v>142</v>
      </c>
      <c r="R2" s="19" t="s">
        <v>146</v>
      </c>
      <c r="S2" s="19" t="s">
        <v>147</v>
      </c>
      <c r="U2" s="19" t="s">
        <v>145</v>
      </c>
      <c r="V2" s="19">
        <v>10</v>
      </c>
      <c r="X2" s="19" t="s">
        <v>57</v>
      </c>
      <c r="Y2" s="19">
        <v>10</v>
      </c>
      <c r="AA2" s="19">
        <v>0</v>
      </c>
      <c r="AB2" s="19">
        <v>49.999000000000002</v>
      </c>
      <c r="AC2" s="28" t="s">
        <v>148</v>
      </c>
      <c r="AD2" s="28" t="s">
        <v>105</v>
      </c>
      <c r="AF2" s="19">
        <v>0</v>
      </c>
      <c r="AG2" s="19">
        <v>49.999000000000002</v>
      </c>
      <c r="AH2" s="28" t="s">
        <v>149</v>
      </c>
    </row>
    <row r="3" spans="1:34" ht="15" customHeight="1" x14ac:dyDescent="0.25">
      <c r="A3" s="19" t="s">
        <v>150</v>
      </c>
      <c r="B3" s="19" t="s">
        <v>151</v>
      </c>
      <c r="C3" s="19" t="s">
        <v>23</v>
      </c>
      <c r="D3" s="19" t="s">
        <v>152</v>
      </c>
      <c r="E3" s="19" t="s">
        <v>153</v>
      </c>
      <c r="G3" s="19" t="s">
        <v>154</v>
      </c>
      <c r="H3" s="19" t="s">
        <v>155</v>
      </c>
      <c r="I3" s="19" t="s">
        <v>156</v>
      </c>
      <c r="J3" s="19" t="s">
        <v>157</v>
      </c>
      <c r="K3" s="19" t="s">
        <v>158</v>
      </c>
      <c r="L3" s="19" t="s">
        <v>159</v>
      </c>
      <c r="M3" s="19" t="s">
        <v>160</v>
      </c>
      <c r="N3" s="19" t="s">
        <v>161</v>
      </c>
      <c r="O3" s="19" t="s">
        <v>162</v>
      </c>
      <c r="Q3" s="19" t="s">
        <v>150</v>
      </c>
      <c r="R3" s="19" t="s">
        <v>163</v>
      </c>
      <c r="S3" s="19" t="s">
        <v>164</v>
      </c>
      <c r="U3" s="19" t="s">
        <v>152</v>
      </c>
      <c r="V3" s="19">
        <v>10</v>
      </c>
      <c r="X3" s="19" t="s">
        <v>153</v>
      </c>
      <c r="Y3" s="19">
        <v>7</v>
      </c>
      <c r="AA3" s="19">
        <v>50</v>
      </c>
      <c r="AB3" s="19">
        <v>74.998999999999995</v>
      </c>
      <c r="AC3" s="28" t="s">
        <v>165</v>
      </c>
      <c r="AD3" s="28" t="s">
        <v>107</v>
      </c>
      <c r="AF3" s="19">
        <v>50</v>
      </c>
      <c r="AG3" s="19">
        <v>74.998999999999995</v>
      </c>
      <c r="AH3" s="28" t="s">
        <v>166</v>
      </c>
    </row>
    <row r="4" spans="1:34" ht="15" customHeight="1" x14ac:dyDescent="0.25">
      <c r="A4" s="19" t="s">
        <v>17</v>
      </c>
      <c r="B4" s="19" t="s">
        <v>20</v>
      </c>
      <c r="C4" s="19" t="s">
        <v>167</v>
      </c>
      <c r="D4" s="19" t="s">
        <v>168</v>
      </c>
      <c r="E4" s="19" t="s">
        <v>169</v>
      </c>
      <c r="G4" s="19" t="s">
        <v>170</v>
      </c>
      <c r="H4" s="19" t="s">
        <v>171</v>
      </c>
      <c r="I4" s="19" t="s">
        <v>172</v>
      </c>
      <c r="J4" s="19" t="s">
        <v>173</v>
      </c>
      <c r="K4" s="19" t="s">
        <v>174</v>
      </c>
      <c r="L4" s="19" t="s">
        <v>175</v>
      </c>
      <c r="M4" s="19" t="s">
        <v>176</v>
      </c>
      <c r="N4" s="19" t="s">
        <v>177</v>
      </c>
      <c r="O4" s="19" t="s">
        <v>178</v>
      </c>
      <c r="Q4" s="19" t="s">
        <v>17</v>
      </c>
      <c r="R4" s="19" t="s">
        <v>179</v>
      </c>
      <c r="S4" s="19" t="s">
        <v>180</v>
      </c>
      <c r="U4" s="19" t="s">
        <v>168</v>
      </c>
      <c r="V4" s="19">
        <v>10</v>
      </c>
      <c r="X4" s="19" t="s">
        <v>169</v>
      </c>
      <c r="Y4" s="19">
        <v>4</v>
      </c>
      <c r="AA4" s="19">
        <v>75</v>
      </c>
      <c r="AB4" s="19">
        <v>100</v>
      </c>
      <c r="AC4" s="28" t="s">
        <v>181</v>
      </c>
      <c r="AD4" s="28" t="s">
        <v>109</v>
      </c>
      <c r="AF4" s="19">
        <v>75</v>
      </c>
      <c r="AG4" s="19">
        <v>100</v>
      </c>
      <c r="AH4" s="28" t="s">
        <v>182</v>
      </c>
    </row>
    <row r="5" spans="1:34" ht="15" customHeight="1" x14ac:dyDescent="0.25">
      <c r="A5" s="19" t="s">
        <v>183</v>
      </c>
      <c r="B5" s="19" t="s">
        <v>184</v>
      </c>
      <c r="C5" s="19" t="s">
        <v>185</v>
      </c>
      <c r="D5" s="19" t="s">
        <v>186</v>
      </c>
      <c r="E5" s="19" t="s">
        <v>187</v>
      </c>
      <c r="Q5" s="19" t="s">
        <v>183</v>
      </c>
      <c r="R5" s="19" t="s">
        <v>188</v>
      </c>
      <c r="S5" s="19" t="s">
        <v>189</v>
      </c>
      <c r="U5" s="19" t="s">
        <v>186</v>
      </c>
      <c r="V5" s="19">
        <v>5</v>
      </c>
      <c r="X5" s="19" t="s">
        <v>187</v>
      </c>
      <c r="Y5" s="19">
        <v>0</v>
      </c>
    </row>
    <row r="6" spans="1:34" ht="15" customHeight="1" x14ac:dyDescent="0.25">
      <c r="A6" s="19" t="s">
        <v>190</v>
      </c>
      <c r="B6" s="19" t="s">
        <v>191</v>
      </c>
      <c r="C6" s="19" t="s">
        <v>192</v>
      </c>
      <c r="D6" s="19" t="s">
        <v>54</v>
      </c>
      <c r="E6" s="19" t="s">
        <v>193</v>
      </c>
      <c r="Q6" s="19" t="s">
        <v>190</v>
      </c>
      <c r="R6" s="19" t="s">
        <v>194</v>
      </c>
      <c r="S6" s="19" t="s">
        <v>195</v>
      </c>
      <c r="U6" s="19" t="s">
        <v>54</v>
      </c>
      <c r="V6" s="19">
        <v>5</v>
      </c>
      <c r="X6" s="19" t="s">
        <v>193</v>
      </c>
      <c r="Y6" s="19">
        <v>5</v>
      </c>
    </row>
    <row r="7" spans="1:34" ht="15" customHeight="1" x14ac:dyDescent="0.25">
      <c r="A7" s="19" t="s">
        <v>196</v>
      </c>
      <c r="B7" s="19" t="s">
        <v>197</v>
      </c>
      <c r="C7" s="19" t="s">
        <v>198</v>
      </c>
      <c r="D7" s="19" t="s">
        <v>199</v>
      </c>
      <c r="Q7" s="19" t="s">
        <v>196</v>
      </c>
      <c r="R7" s="19" t="s">
        <v>200</v>
      </c>
      <c r="S7" s="19" t="s">
        <v>201</v>
      </c>
      <c r="U7" s="19" t="s">
        <v>199</v>
      </c>
      <c r="V7" s="19">
        <v>10</v>
      </c>
    </row>
    <row r="8" spans="1:34" ht="15" customHeight="1" x14ac:dyDescent="0.25">
      <c r="A8" s="19" t="s">
        <v>202</v>
      </c>
      <c r="B8" s="19" t="s">
        <v>203</v>
      </c>
      <c r="D8" s="19" t="s">
        <v>204</v>
      </c>
      <c r="Q8" s="19" t="s">
        <v>202</v>
      </c>
      <c r="R8" s="19" t="s">
        <v>205</v>
      </c>
      <c r="S8" s="19" t="s">
        <v>206</v>
      </c>
      <c r="U8" s="19" t="s">
        <v>204</v>
      </c>
      <c r="V8" s="19">
        <v>10</v>
      </c>
    </row>
    <row r="9" spans="1:34" ht="15" customHeight="1" x14ac:dyDescent="0.25">
      <c r="A9" s="19" t="s">
        <v>207</v>
      </c>
      <c r="D9" s="19" t="s">
        <v>208</v>
      </c>
      <c r="Q9" s="19" t="s">
        <v>207</v>
      </c>
      <c r="R9" s="19" t="s">
        <v>209</v>
      </c>
      <c r="S9" s="19" t="s">
        <v>210</v>
      </c>
      <c r="U9" s="19" t="s">
        <v>208</v>
      </c>
      <c r="V9" s="19">
        <v>10</v>
      </c>
    </row>
    <row r="10" spans="1:34" ht="15" customHeight="1" x14ac:dyDescent="0.25">
      <c r="A10" s="19" t="s">
        <v>211</v>
      </c>
      <c r="D10" s="19" t="s">
        <v>212</v>
      </c>
      <c r="Q10" s="19" t="s">
        <v>211</v>
      </c>
      <c r="R10" s="19" t="s">
        <v>213</v>
      </c>
      <c r="S10" s="19" t="s">
        <v>214</v>
      </c>
      <c r="U10" s="19" t="s">
        <v>212</v>
      </c>
      <c r="V10" s="19">
        <v>5</v>
      </c>
    </row>
    <row r="11" spans="1:34" ht="15" customHeight="1" x14ac:dyDescent="0.25">
      <c r="A11" s="19" t="s">
        <v>215</v>
      </c>
      <c r="D11" s="19" t="s">
        <v>216</v>
      </c>
      <c r="Q11" s="19" t="s">
        <v>215</v>
      </c>
      <c r="R11" s="19" t="s">
        <v>217</v>
      </c>
      <c r="S11" s="19" t="s">
        <v>218</v>
      </c>
      <c r="U11" s="19" t="s">
        <v>216</v>
      </c>
      <c r="V11" s="19">
        <v>0</v>
      </c>
    </row>
    <row r="12" spans="1:34" ht="15" customHeight="1" x14ac:dyDescent="0.25">
      <c r="A12" s="19" t="s">
        <v>219</v>
      </c>
      <c r="D12" s="19" t="s">
        <v>220</v>
      </c>
      <c r="Q12" s="19" t="s">
        <v>219</v>
      </c>
      <c r="R12" s="19" t="s">
        <v>221</v>
      </c>
      <c r="S12" s="19" t="s">
        <v>222</v>
      </c>
      <c r="U12" s="19" t="s">
        <v>220</v>
      </c>
      <c r="V12" s="19">
        <v>0</v>
      </c>
    </row>
  </sheetData>
  <pageMargins left="0.75" right="0.75" top="1" bottom="1" header="0.511811023622047" footer="0.511811023622047"/>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9"/>
  <sheetViews>
    <sheetView zoomScaleNormal="100" workbookViewId="0"/>
  </sheetViews>
  <sheetFormatPr defaultColWidth="8.7109375" defaultRowHeight="15" x14ac:dyDescent="0.25"/>
  <sheetData>
    <row r="1" spans="1:5" ht="15" customHeight="1" x14ac:dyDescent="0.25">
      <c r="A1" s="19" t="s">
        <v>223</v>
      </c>
      <c r="B1" s="19" t="s">
        <v>224</v>
      </c>
    </row>
    <row r="2" spans="1:5" ht="15" customHeight="1" x14ac:dyDescent="0.25">
      <c r="A2" s="19" t="s">
        <v>25</v>
      </c>
      <c r="B2" s="19" t="str">
        <f>IF(Assessment!$G$12="","",IF(LEFT(Assessment!$G$12,1)="A",0,IF(LEFT(Assessment!$G$12,1)="B",5,10)))</f>
        <v/>
      </c>
    </row>
    <row r="3" spans="1:5" ht="15" customHeight="1" x14ac:dyDescent="0.25">
      <c r="A3" s="19" t="s">
        <v>28</v>
      </c>
      <c r="B3" s="19" t="str">
        <f>IF(Assessment!$G$13="","",IF(LEFT(Assessment!$G$13,1)="A",0,IF(LEFT(Assessment!$G$13,1)="B",5,10)))</f>
        <v/>
      </c>
    </row>
    <row r="4" spans="1:5" ht="15" customHeight="1" x14ac:dyDescent="0.25">
      <c r="A4" s="19" t="s">
        <v>31</v>
      </c>
      <c r="B4" s="19" t="str">
        <f>IF(Assessment!$G$14="","",IF(LEFT(Assessment!$G$14,1)="A",0,IF(LEFT(Assessment!$G$14,1)="B",5,10)))</f>
        <v/>
      </c>
    </row>
    <row r="5" spans="1:5" ht="15" customHeight="1" x14ac:dyDescent="0.25">
      <c r="A5" s="19" t="s">
        <v>34</v>
      </c>
      <c r="B5" s="19" t="str">
        <f>IF(Assessment!$G$15="","",IF(LEFT(Assessment!$G$15,1)="A",0,IF(LEFT(Assessment!$G$15,1)="B",5,10)))</f>
        <v/>
      </c>
    </row>
    <row r="6" spans="1:5" ht="15" customHeight="1" x14ac:dyDescent="0.25">
      <c r="A6" s="19" t="s">
        <v>37</v>
      </c>
      <c r="B6" s="19" t="str">
        <f>IF(Assessment!$G$16="","",IF(LEFT(Assessment!$G$16,1)="A",0,IF(LEFT(Assessment!$G$16,1)="B",5,10)))</f>
        <v/>
      </c>
    </row>
    <row r="7" spans="1:5" ht="15" customHeight="1" x14ac:dyDescent="0.25">
      <c r="A7" s="19" t="s">
        <v>40</v>
      </c>
      <c r="B7" s="19" t="str">
        <f>IF(Assessment!$G$17="","",IF(LEFT(Assessment!$G$17,1)="A",0,IF(LEFT(Assessment!$G$17,1)="B",5,10)))</f>
        <v/>
      </c>
    </row>
    <row r="8" spans="1:5" ht="15" customHeight="1" x14ac:dyDescent="0.25">
      <c r="A8" s="19" t="s">
        <v>43</v>
      </c>
      <c r="B8" s="19" t="str">
        <f>IF(Assessment!$G$18="","",IF(LEFT(Assessment!$G$18,1)="A",0,IF(LEFT(Assessment!$G$18,1)="B",5,10)))</f>
        <v/>
      </c>
    </row>
    <row r="9" spans="1:5" ht="15" customHeight="1" x14ac:dyDescent="0.25">
      <c r="A9" s="19" t="s">
        <v>46</v>
      </c>
      <c r="B9" s="19" t="str">
        <f>IF(Assessment!$G$19="","",IF(LEFT(Assessment!$G$19,1)="A",0,IF(LEFT(Assessment!$G$19,1)="B",5,10)))</f>
        <v/>
      </c>
    </row>
    <row r="10" spans="1:5" ht="15" customHeight="1" x14ac:dyDescent="0.25">
      <c r="A10" s="19" t="s">
        <v>49</v>
      </c>
      <c r="B10" s="19" t="str">
        <f>IF(Assessment!$G$21="","",IF(LEFT(Assessment!$G$21,1)="A",0,IF(LEFT(Assessment!$G$21,1)="B",5,10)))</f>
        <v/>
      </c>
    </row>
    <row r="11" spans="1:5" ht="15" customHeight="1" x14ac:dyDescent="0.25">
      <c r="A11" s="19" t="s">
        <v>51</v>
      </c>
      <c r="B11" s="19" t="str">
        <f>IF(Assessment!$G$22="","",IF(LEFT(Assessment!$G$22,1)="A",0,IF(LEFT(Assessment!$G$22,1)="B",5,10)))</f>
        <v/>
      </c>
    </row>
    <row r="12" spans="1:5" ht="15" customHeight="1" x14ac:dyDescent="0.25">
      <c r="A12" s="19" t="s">
        <v>52</v>
      </c>
      <c r="B12" s="19" t="str">
        <f>IFERROR(INDEX(Lists!$V$2:$V$12,MATCH(Assessment!$G$24,Lists!$U$2:$U$12,0)),"")</f>
        <v/>
      </c>
    </row>
    <row r="13" spans="1:5" ht="15" customHeight="1" x14ac:dyDescent="0.25">
      <c r="A13" s="19" t="s">
        <v>55</v>
      </c>
      <c r="B13" s="19" t="str">
        <f>IFERROR(INDEX(Lists!$Y$2:$Y$6,MATCH(Assessment!$G$25,Lists!$X$2:$X$6,0)),"")</f>
        <v/>
      </c>
    </row>
    <row r="15" spans="1:5" ht="15" customHeight="1" x14ac:dyDescent="0.25">
      <c r="D15" s="19" t="s">
        <v>92</v>
      </c>
      <c r="E15" s="19" t="str">
        <f>IFERROR(AVERAGE(B2,B4,B10)*10,"")</f>
        <v/>
      </c>
    </row>
    <row r="16" spans="1:5" ht="15" customHeight="1" x14ac:dyDescent="0.25">
      <c r="D16" s="19" t="s">
        <v>94</v>
      </c>
      <c r="E16" s="19" t="str">
        <f>IF(B3="","",B3*10)</f>
        <v/>
      </c>
    </row>
    <row r="17" spans="4:8" ht="15" customHeight="1" x14ac:dyDescent="0.25">
      <c r="D17" s="19" t="s">
        <v>95</v>
      </c>
      <c r="E17" s="19" t="str">
        <f>IFERROR(AVERAGE(B7,B12,B13)*10,"")</f>
        <v/>
      </c>
    </row>
    <row r="18" spans="4:8" ht="15" customHeight="1" x14ac:dyDescent="0.25">
      <c r="D18" s="19" t="s">
        <v>97</v>
      </c>
      <c r="E18" s="19" t="str">
        <f>IFERROR(AVERAGE(B5,B6,B11)*10,"")</f>
        <v/>
      </c>
    </row>
    <row r="19" spans="4:8" ht="15" customHeight="1" x14ac:dyDescent="0.25">
      <c r="D19" s="19" t="s">
        <v>99</v>
      </c>
      <c r="E19" s="19" t="str">
        <f>IFERROR(AVERAGE(B8,B9)*10,"")</f>
        <v/>
      </c>
    </row>
    <row r="20" spans="4:8" ht="15" customHeight="1" x14ac:dyDescent="0.25">
      <c r="D20" s="19" t="s">
        <v>225</v>
      </c>
      <c r="E20" s="19" t="str">
        <f>IFERROR(AVERAGE(E15:E19),"")</f>
        <v/>
      </c>
    </row>
    <row r="21" spans="4:8" ht="15" customHeight="1" x14ac:dyDescent="0.25">
      <c r="D21" s="19" t="s">
        <v>226</v>
      </c>
      <c r="E21" s="19" t="str">
        <f>IF(E20="","",INDEX(Lists!$AC$2:$AC$4,MATCH(E20,Lists!$AA$2:$AA$4,1)))</f>
        <v/>
      </c>
    </row>
    <row r="22" spans="4:8" ht="15" customHeight="1" x14ac:dyDescent="0.25">
      <c r="D22" s="19" t="s">
        <v>227</v>
      </c>
      <c r="E22" s="19" t="str">
        <f>IF(E20="","",INDEX(Lists!$AD$2:$AD$4,MATCH(E20,Lists!$AA$2:$AA$4,1)))</f>
        <v/>
      </c>
    </row>
    <row r="24" spans="4:8" ht="15" customHeight="1" x14ac:dyDescent="0.25">
      <c r="D24" s="19" t="str">
        <f t="shared" ref="D24:E28" si="0">D15</f>
        <v>Process Standardization</v>
      </c>
      <c r="E24" s="19" t="str">
        <f t="shared" si="0"/>
        <v/>
      </c>
      <c r="F24" s="19" t="str">
        <f>IF(E24="","",INDEX(Lists!$AH$2:$AH$4,MATCH(E24,Lists!$AF$2:$AF$4,1)))</f>
        <v/>
      </c>
    </row>
    <row r="25" spans="4:8" ht="15" customHeight="1" x14ac:dyDescent="0.25">
      <c r="D25" s="19" t="str">
        <f t="shared" si="0"/>
        <v>People Dependency</v>
      </c>
      <c r="E25" s="19" t="str">
        <f t="shared" si="0"/>
        <v/>
      </c>
      <c r="F25" s="19" t="str">
        <f>IF(E25="","",INDEX(Lists!$AH$2:$AH$4,MATCH(E25,Lists!$AF$2:$AF$4,1)))</f>
        <v/>
      </c>
    </row>
    <row r="26" spans="4:8" ht="15" customHeight="1" x14ac:dyDescent="0.25">
      <c r="D26" s="19" t="str">
        <f t="shared" si="0"/>
        <v>System Utilization</v>
      </c>
      <c r="E26" s="19" t="str">
        <f t="shared" si="0"/>
        <v/>
      </c>
      <c r="F26" s="19" t="str">
        <f>IF(E26="","",INDEX(Lists!$AH$2:$AH$4,MATCH(E26,Lists!$AF$2:$AF$4,1)))</f>
        <v/>
      </c>
    </row>
    <row r="27" spans="4:8" ht="15" customHeight="1" x14ac:dyDescent="0.25">
      <c r="D27" s="19" t="str">
        <f t="shared" si="0"/>
        <v>Performance &amp; Visibility</v>
      </c>
      <c r="E27" s="19" t="str">
        <f t="shared" si="0"/>
        <v/>
      </c>
      <c r="F27" s="19" t="str">
        <f>IF(E27="","",INDEX(Lists!$AH$2:$AH$4,MATCH(E27,Lists!$AF$2:$AF$4,1)))</f>
        <v/>
      </c>
    </row>
    <row r="28" spans="4:8" ht="15" customHeight="1" x14ac:dyDescent="0.25">
      <c r="D28" s="19" t="str">
        <f t="shared" si="0"/>
        <v>Process Governance</v>
      </c>
      <c r="E28" s="19" t="str">
        <f t="shared" si="0"/>
        <v/>
      </c>
      <c r="F28" s="19" t="str">
        <f>IF(E28="","",INDEX(Lists!$AH$2:$AH$4,MATCH(E28,Lists!$AF$2:$AF$4,1)))</f>
        <v/>
      </c>
    </row>
    <row r="29" spans="4:8" ht="15" customHeight="1" x14ac:dyDescent="0.25">
      <c r="H29" s="19" t="str">
        <f>IF(E24="","",RANK(E24,$E$24:$E$28,1)+COUNTIF($E$24:E24,E24)-1)</f>
        <v/>
      </c>
    </row>
    <row r="30" spans="4:8" ht="15" customHeight="1" x14ac:dyDescent="0.25">
      <c r="H30" s="19" t="str">
        <f>IF(E25="","",RANK(E25,$E$24:$E$28,1)+COUNTIF($E$24:E25,E25)-1)</f>
        <v/>
      </c>
    </row>
    <row r="31" spans="4:8" ht="15" customHeight="1" x14ac:dyDescent="0.25">
      <c r="H31" s="19" t="str">
        <f>IF(E26="","",RANK(E26,$E$24:$E$28,1)+COUNTIF($E$24:E26,E26)-1)</f>
        <v/>
      </c>
    </row>
    <row r="32" spans="4:8" ht="15" customHeight="1" x14ac:dyDescent="0.25">
      <c r="H32" s="19" t="str">
        <f>IF(E27="","",RANK(E27,$E$24:$E$28,1)+COUNTIF($E$24:E27,E27)-1)</f>
        <v/>
      </c>
    </row>
    <row r="33" spans="4:8" ht="15" customHeight="1" x14ac:dyDescent="0.25">
      <c r="H33" s="19" t="str">
        <f>IF(E28="","",RANK(E28,$E$24:$E$28,1)+COUNTIF($E$24:E28,E28)-1)</f>
        <v/>
      </c>
    </row>
    <row r="35" spans="4:8" ht="15" customHeight="1" x14ac:dyDescent="0.25">
      <c r="D35" s="19" t="s">
        <v>228</v>
      </c>
      <c r="E35" s="19" t="str">
        <f>IFERROR(INDEX($D$24:$D$28,MATCH(1,$H$29:$H$33,0)),"")</f>
        <v/>
      </c>
      <c r="F35" s="19" t="str">
        <f>IFERROR(INDEX($F$24:$F$28,MATCH(1,$H$29:$H$33,0)),"")</f>
        <v/>
      </c>
      <c r="G35" s="19" t="str">
        <f>IFERROR(INDEX($E$24:$E$28,MATCH(1,$H$29:$H$33,0)),"")</f>
        <v/>
      </c>
    </row>
    <row r="36" spans="4:8" ht="15" customHeight="1" x14ac:dyDescent="0.25">
      <c r="D36" s="19" t="s">
        <v>229</v>
      </c>
      <c r="E36" s="19" t="str">
        <f>IFERROR(INDEX($D$24:$D$28,MATCH(2,$H$29:$H$33,0)),"")</f>
        <v/>
      </c>
      <c r="F36" s="19" t="str">
        <f>IFERROR(INDEX($F$24:$F$28,MATCH(2,$H$29:$H$33,0)),"")</f>
        <v/>
      </c>
      <c r="G36" s="19" t="str">
        <f>IFERROR(INDEX($E$24:$E$28,MATCH(2,$H$29:$H$33,0)),"")</f>
        <v/>
      </c>
    </row>
    <row r="37" spans="4:8" ht="15" customHeight="1" x14ac:dyDescent="0.25">
      <c r="D37" s="19" t="s">
        <v>230</v>
      </c>
      <c r="E37" s="19" t="str">
        <f>IFERROR(INDEX($D$24:$D$28,MATCH(3,$H$29:$H$33,0)),"")</f>
        <v/>
      </c>
      <c r="F37" s="19" t="str">
        <f>IFERROR(INDEX($F$24:$F$28,MATCH(3,$H$29:$H$33,0)),"")</f>
        <v/>
      </c>
      <c r="G37" s="19" t="str">
        <f>IFERROR(INDEX($E$24:$E$28,MATCH(3,$H$29:$H$33,0)),"")</f>
        <v/>
      </c>
    </row>
    <row r="38" spans="4:8" ht="15" customHeight="1" x14ac:dyDescent="0.25">
      <c r="D38" s="19" t="s">
        <v>231</v>
      </c>
      <c r="E38" s="19" t="str">
        <f>IF(AND(G38&lt;&gt;"",G37&lt;&gt;"",G38=G37),IFERROR(INDEX($D$24:$D$28,MATCH(4,$H$29:$H$33,0)),""),"")</f>
        <v/>
      </c>
      <c r="F38" s="19" t="str">
        <f>IF(AND(G38&lt;&gt;"",G37&lt;&gt;"",G38=G37),IFERROR(INDEX($F$24:$F$28,MATCH(4,$H$29:$H$33,0)),""),"")</f>
        <v/>
      </c>
      <c r="G38" s="19" t="str">
        <f>IFERROR(INDEX($E$24:$E$28,MATCH(4,$H$29:$H$33,0)),"")</f>
        <v/>
      </c>
    </row>
    <row r="39" spans="4:8" ht="15" customHeight="1" x14ac:dyDescent="0.25">
      <c r="D39" s="19" t="s">
        <v>232</v>
      </c>
      <c r="E39" s="19" t="str">
        <f>IF(AND(G39&lt;&gt;"",G37&lt;&gt;"",G39=G37),IFERROR(INDEX($D$24:$D$28,MATCH(5,$H$29:$H$33,0)),""),"")</f>
        <v/>
      </c>
      <c r="F39" s="19" t="str">
        <f>IF(AND(G39&lt;&gt;"",G37&lt;&gt;"",G39=G37),IFERROR(INDEX($F$24:$F$28,MATCH(5,$H$29:$H$33,0)),""),"")</f>
        <v/>
      </c>
      <c r="G39" s="19" t="str">
        <f>IFERROR(INDEX($E$24:$E$28,MATCH(5,$H$29:$H$33,0)),"")</f>
        <v/>
      </c>
    </row>
  </sheetData>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Start</vt:lpstr>
      <vt:lpstr>Assessment</vt:lpstr>
      <vt:lpstr>Score</vt:lpstr>
      <vt:lpstr>Detailed Report</vt:lpstr>
      <vt:lpstr>Consultation</vt:lpstr>
      <vt:lpstr>Methodology</vt:lpstr>
      <vt:lpstr>Lists</vt:lpstr>
      <vt:lpstr>Calc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shiva priya</cp:lastModifiedBy>
  <cp:revision>0</cp:revision>
  <dcterms:created xsi:type="dcterms:W3CDTF">2026-09-05T07:22:38Z</dcterms:created>
  <dcterms:modified xsi:type="dcterms:W3CDTF">2026-09-07T06:54:26Z</dcterms:modified>
  <dc:language>en-US</dc:language>
</cp:coreProperties>
</file>